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 activeTab="2"/>
  </bookViews>
  <sheets>
    <sheet name="Summary" sheetId="1" r:id="rId1"/>
    <sheet name="G&amp;S" sheetId="3" r:id="rId2"/>
    <sheet name="CAPEX" sheetId="4" r:id="rId3"/>
  </sheets>
  <definedNames>
    <definedName name="_xlnm.Print_Area" localSheetId="0">Summary!$A$1:$R$44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4" l="1"/>
  <c r="R18" i="4"/>
  <c r="R17" i="4"/>
  <c r="E19" i="4"/>
  <c r="E6" i="4"/>
  <c r="E18" i="4"/>
  <c r="E17" i="4"/>
  <c r="R12" i="4"/>
  <c r="E30" i="3"/>
  <c r="E10" i="1"/>
  <c r="E5" i="1"/>
  <c r="E141" i="3" l="1"/>
  <c r="J141" i="3"/>
  <c r="L141" i="3"/>
  <c r="M141" i="3"/>
  <c r="G141" i="3" l="1"/>
  <c r="F141" i="3"/>
  <c r="O141" i="3"/>
  <c r="P141" i="3"/>
  <c r="H141" i="3"/>
  <c r="Q141" i="3"/>
  <c r="I141" i="3"/>
  <c r="K141" i="3"/>
  <c r="R9" i="4"/>
  <c r="F22" i="1" l="1"/>
  <c r="R22" i="1" s="1"/>
  <c r="F23" i="1"/>
  <c r="R23" i="1" s="1"/>
  <c r="N141" i="3" l="1"/>
  <c r="R14" i="4"/>
  <c r="R15" i="4"/>
  <c r="R19" i="4"/>
  <c r="R6" i="4"/>
  <c r="R7" i="4"/>
  <c r="R10" i="4"/>
  <c r="R13" i="4"/>
  <c r="D20" i="4" l="1"/>
  <c r="D141" i="3"/>
  <c r="R16" i="4"/>
  <c r="R5" i="4"/>
  <c r="R10" i="1" l="1"/>
  <c r="R11" i="1"/>
  <c r="R12" i="1"/>
  <c r="R13" i="1"/>
  <c r="R14" i="1"/>
  <c r="R8" i="1"/>
  <c r="R15" i="1" l="1"/>
  <c r="R18" i="1"/>
  <c r="R19" i="1"/>
  <c r="R20" i="1"/>
  <c r="R21" i="1"/>
  <c r="R6" i="1" l="1"/>
  <c r="R7" i="1"/>
  <c r="R9" i="1"/>
  <c r="R16" i="1"/>
  <c r="H20" i="4" l="1"/>
  <c r="G20" i="4"/>
  <c r="I20" i="4"/>
  <c r="J20" i="4"/>
  <c r="K20" i="4"/>
  <c r="L20" i="4"/>
  <c r="M20" i="4"/>
  <c r="N20" i="4"/>
  <c r="O20" i="4"/>
  <c r="P20" i="4"/>
  <c r="E20" i="4" l="1"/>
  <c r="D24" i="1" l="1"/>
  <c r="E24" i="1"/>
  <c r="F24" i="1" l="1"/>
  <c r="O24" i="1"/>
  <c r="N24" i="1"/>
  <c r="M24" i="1"/>
  <c r="L24" i="1"/>
  <c r="K24" i="1"/>
  <c r="J24" i="1"/>
  <c r="I24" i="1"/>
  <c r="H24" i="1"/>
  <c r="G24" i="1"/>
  <c r="R5" i="1"/>
  <c r="Q24" i="1"/>
  <c r="P24" i="1"/>
  <c r="R17" i="1" l="1"/>
  <c r="R24" i="1" s="1"/>
  <c r="R11" i="4"/>
  <c r="Q20" i="4"/>
  <c r="R20" i="4" s="1"/>
</calcChain>
</file>

<file path=xl/sharedStrings.xml><?xml version="1.0" encoding="utf-8"?>
<sst xmlns="http://schemas.openxmlformats.org/spreadsheetml/2006/main" count="424" uniqueCount="239">
  <si>
    <t>S/n</t>
  </si>
  <si>
    <t>Expenditure sub-classification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</si>
  <si>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</si>
  <si>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</si>
  <si>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</si>
  <si>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</si>
  <si>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</si>
  <si>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</si>
  <si>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</si>
  <si>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</si>
  <si>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</si>
  <si>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</si>
  <si>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</si>
  <si>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</si>
  <si>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</si>
  <si>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Compensation of Employees</t>
  </si>
  <si>
    <t>Salary</t>
  </si>
  <si>
    <t>Salary Related Allowance</t>
  </si>
  <si>
    <t>Non-salary related allowance</t>
  </si>
  <si>
    <t>Goods &amp; Services</t>
  </si>
  <si>
    <t>GoG</t>
  </si>
  <si>
    <t>Capital Expenditure</t>
  </si>
  <si>
    <t>Key Operations</t>
  </si>
  <si>
    <t>NB: Please populate Table 3 with cash required for implementation of other Goods and Services</t>
  </si>
  <si>
    <t>Sign-offs</t>
  </si>
  <si>
    <t>To be signed off after full alignment with the Ministry of Finance</t>
  </si>
  <si>
    <t xml:space="preserve">                     Signature</t>
  </si>
  <si>
    <t xml:space="preserve">                   Signature</t>
  </si>
  <si>
    <t xml:space="preserve">                           Name</t>
  </si>
  <si>
    <t xml:space="preserve">                                         Name</t>
  </si>
  <si>
    <t>Table 4: Cash Requirement Other Goods and Services</t>
  </si>
  <si>
    <t>Table 5: Cash Requirement Other Capex</t>
  </si>
  <si>
    <t>Funds Source</t>
  </si>
  <si>
    <t>Table 1: Overall MMDAs Annual Cash Requirement by Expenditure Item (Normal + Policy Initiatives)</t>
  </si>
  <si>
    <t>IGF</t>
  </si>
  <si>
    <t>DACF (ASSEMBLY)</t>
  </si>
  <si>
    <t>DACF (MP)</t>
  </si>
  <si>
    <t>DACF (PWD)</t>
  </si>
  <si>
    <t>Coordinating Director</t>
  </si>
  <si>
    <t>Chief Executive</t>
  </si>
  <si>
    <t>2022 Budget</t>
  </si>
  <si>
    <t>Arrears 2021</t>
  </si>
  <si>
    <t>CAPEX</t>
  </si>
  <si>
    <t>NB: Please populate Table 4  with cash required for implementation of Capex</t>
  </si>
  <si>
    <t>Expenditure    classification</t>
  </si>
  <si>
    <t>Name of MMDA: AYENSUANO DISTRICT ASSEMBLY</t>
  </si>
  <si>
    <t xml:space="preserve"> Arrears         2021</t>
  </si>
  <si>
    <t>2022          Budget</t>
  </si>
  <si>
    <t>DP (UNICEF-ISS)</t>
  </si>
  <si>
    <t>DP (MAG)</t>
  </si>
  <si>
    <t>DACF-RFG</t>
  </si>
  <si>
    <t>S/N</t>
  </si>
  <si>
    <t>Construction of DCE bungalow</t>
  </si>
  <si>
    <t xml:space="preserve">Construction of 1No. 2 bedrooms bungalow for senior staffs </t>
  </si>
  <si>
    <t>Reshape 20km feeder roads and construct 5No. culverts in the District</t>
  </si>
  <si>
    <t xml:space="preserve">Construction of 1No. Area council office </t>
  </si>
  <si>
    <t>DACF</t>
  </si>
  <si>
    <t xml:space="preserve">Construction of an ICT Centre </t>
  </si>
  <si>
    <t>Construction of 1 No. 3 Units classroom block with office, store and staff common room</t>
  </si>
  <si>
    <t>Construction of 1 No. male and female wards with toilet and bathroom facilities and supply of 10 No. Hospital beds at Asuboi Health Centre</t>
  </si>
  <si>
    <t>Construction of 1 No. CHPs compound with a mechanized borehole, 10,000 liters overhead polytank, single rooms for nurses and supply of 2No. Hospital beds with mattresses, 1No. Vaccine fridge and 1No. delivery beds at Sowatey</t>
  </si>
  <si>
    <t xml:space="preserve">Construction of 1No. CHPS Compound with a Mechanized borehole, 1000 litters over polytank, 2 single rooms for Nurses and supply of 2No. hospital beds with mattresses, 1 No. delivery bed at Kuano   </t>
  </si>
  <si>
    <t>IGF/DACF-RFG</t>
  </si>
  <si>
    <t>IGF/DACF</t>
  </si>
  <si>
    <t>DANIEL K.M. OKWAISIE</t>
  </si>
  <si>
    <t>Responsible Officer            ERIC KOBINA WOODE</t>
  </si>
  <si>
    <t>Responsible Officer: ERIC KOBINA WOODE</t>
  </si>
  <si>
    <t>Construction of 1 No. CHPs compound with a mechanized borehole and 2 single rooms for nurses Krabokese</t>
  </si>
  <si>
    <t>Drilling and construction of 6No. Boreholes at Abrodiem, Yakoko, Ayeh Kwesi, Wuruduwurudu, Duodukrom, Apau Wawase, and Drilling and mechanization of 1 borehole at Ntowkrom</t>
  </si>
  <si>
    <t>Organize and Support National celebrations in the district (i.e. Independence day, May Day. Etc.)</t>
  </si>
  <si>
    <t>Provide Logistics and financial support to the departments of the assembly in the district</t>
  </si>
  <si>
    <t>Procure 1.No. Motor bike for the Assembly</t>
  </si>
  <si>
    <t>MP-Support Locals in the District with Constructional Materials</t>
  </si>
  <si>
    <t>Carry out maintenance on 4No. Official vehicles</t>
  </si>
  <si>
    <t>Procure 3No. Laptops and 2No. Desktop for official use</t>
  </si>
  <si>
    <t>Procure Furniture and Curtains to furnish Assembly Hall and offices</t>
  </si>
  <si>
    <t>Support the Nations Builders Corps (Nabco) programme in the District</t>
  </si>
  <si>
    <t>Seminars, Public Sensitization, Sub-Structure &amp; Security Management</t>
  </si>
  <si>
    <t>Support staff on capacity building programme</t>
  </si>
  <si>
    <t>MP-Support for Sports, Recreational and Cultural Activities in the District</t>
  </si>
  <si>
    <t>Collect data to update revenue database</t>
  </si>
  <si>
    <t>Establish and resource revenue taskforce</t>
  </si>
  <si>
    <t>Implement the new strategies for revenue collection (Implementation of RIAP)</t>
  </si>
  <si>
    <t>Support finance activities</t>
  </si>
  <si>
    <t>Gazetting of Fee fixing Resolution and Bye-laws</t>
  </si>
  <si>
    <t>Organize quarterly Audit Committee Meetings</t>
  </si>
  <si>
    <t>Internal Audit Work Plan Budget for 2021</t>
  </si>
  <si>
    <t>Prepare 2023 AAP and District Composite Budget</t>
  </si>
  <si>
    <t>Carry out monitoring on development project and programme with stakeholders</t>
  </si>
  <si>
    <t>Statistical and Data Collection Activities (Statistics)</t>
  </si>
  <si>
    <t>IGF/GOG/DACF/DACF-RFG</t>
  </si>
  <si>
    <t>Organize quarterly meetings of the Assembly</t>
  </si>
  <si>
    <t>NALAG Dues</t>
  </si>
  <si>
    <t>Support for District Education Examination Activities (Mock and BECE)</t>
  </si>
  <si>
    <t>Support STMIE Clinic activities in the District</t>
  </si>
  <si>
    <t xml:space="preserve">Facilitate to expand School the  Feeding Programme   </t>
  </si>
  <si>
    <t>Support to Educational Culture and Sports Activities</t>
  </si>
  <si>
    <t>Support needy but brilliant students in the District</t>
  </si>
  <si>
    <t>Support for office duties</t>
  </si>
  <si>
    <t>Support HIV/AIDS activities in the District</t>
  </si>
  <si>
    <t>Support DHA on malaria programs in the District</t>
  </si>
  <si>
    <t>Support for Day Care Programmes and Activities organized in the District</t>
  </si>
  <si>
    <t>Support community self-help project and activities</t>
  </si>
  <si>
    <t>Train Women groups in Dynamics, and Entrepreneur skills</t>
  </si>
  <si>
    <t>Register 1000 persons above 70 years under free NHIS</t>
  </si>
  <si>
    <t>Support for gender activities</t>
  </si>
  <si>
    <t>Organize mass education on District Assembly programme and pertinent social, health and economic issues</t>
  </si>
  <si>
    <t>Organize technical and vocational skills demonstrations for enterprise groups</t>
  </si>
  <si>
    <t>Support financial inclusion activities among informal saving and enterprise groups</t>
  </si>
  <si>
    <t>UNICEF-ISS</t>
  </si>
  <si>
    <t>28. Procure office Equipment, stationery and furniture to enhance office Administrative Activities</t>
  </si>
  <si>
    <t>Interment of unknown dead bodies</t>
  </si>
  <si>
    <t>a.Leveling of solid waste disposal site at Otoasep and Akotuakrom</t>
  </si>
  <si>
    <t>b.Fumigation of refuse dumps/public latrines</t>
  </si>
  <si>
    <t>c.Desilting of choked drains</t>
  </si>
  <si>
    <t>GOG</t>
  </si>
  <si>
    <t xml:space="preserve">Collect data on commercial activities to support valuation </t>
  </si>
  <si>
    <t>Carry out extension of streetlights and replacement of street light bulbs in the District</t>
  </si>
  <si>
    <t>Support for office activities</t>
  </si>
  <si>
    <t>9. Monitor and evaluate the performance of PERD fields by December,2022</t>
  </si>
  <si>
    <t>MAG</t>
  </si>
  <si>
    <t>HR Activities-Capacity Building, Logistics</t>
  </si>
  <si>
    <t>Procurement of Printed, Office, &amp; Cleaning Materials, Accessories, Refreshments and Rentals</t>
  </si>
  <si>
    <t>Provision of Fuel, Transportation and Special Services</t>
  </si>
  <si>
    <t>Payment of Utilities, Workshops &amp; Other Miscellaneous Expenses</t>
  </si>
  <si>
    <t>AYENSUANO DISTRICT ASSEMBLY WORK/CASH PLAN</t>
  </si>
  <si>
    <t>TOTAL</t>
  </si>
  <si>
    <t>Support child and family welfare, child labour and domestic violence activities</t>
  </si>
  <si>
    <t>Procure stationery and other logistics for the smooth running of the office</t>
  </si>
  <si>
    <t>Support LEAP programmes in the District</t>
  </si>
  <si>
    <t xml:space="preserve">Support PWDs with funds and logistics as well as appropriate rehabilitation </t>
  </si>
  <si>
    <t xml:space="preserve">Train PWDs in income generating activities (IGAs) (i.e. soap making, batik making etc.) </t>
  </si>
  <si>
    <t xml:space="preserve">Train PWDs involved in income generating activities in financial literacy and business skills </t>
  </si>
  <si>
    <t>Register PWDs under free NHIS</t>
  </si>
  <si>
    <t>Orientation and training on ISSOP and Case Management for Stakeholders (CHRAJ, GHS, NCCE, GES, DOVVSU, NGO/CSOs, Traditional Leaders, FBOs)</t>
  </si>
  <si>
    <t>Support PWDs Federation activities</t>
  </si>
  <si>
    <t>Conduct 2 Review Meetings with Staff (SWCD Staff, DCE, DCD, DFO, GHS, DOVVSU, GES, NCCE Planning and DCD Regional office)on Child Protection and ISS</t>
  </si>
  <si>
    <t>Outreach visits to communities with LEAP households</t>
  </si>
  <si>
    <t>Community Engagement with child Protection Toolkits in 40 communities tackling child Abuse, Adolescent Health And "Boys and Girls Roles"</t>
  </si>
  <si>
    <t>Follow-up on child protection/SGBV cases in Ayensuano District and strengthen Referral And Linkage Services for clients</t>
  </si>
  <si>
    <t>Strengthen care giving, reunification and foster home services for vulnerable children</t>
  </si>
  <si>
    <t>Ensure Girls benefit from prevention and care services</t>
  </si>
  <si>
    <t>Organization of clean-up exercise</t>
  </si>
  <si>
    <t>Medical screening for food and drink vendors</t>
  </si>
  <si>
    <t>Organization of Health Education program and creation of awareness to construct household latrines also School Health Education</t>
  </si>
  <si>
    <t>Procure (3) motorbike for EHSU</t>
  </si>
  <si>
    <t>Evacuation of heaped refuse dumps in the District (Sanitation Improvement Management)</t>
  </si>
  <si>
    <t>Installation of software for land use and special planning activities</t>
  </si>
  <si>
    <t>Support office activities</t>
  </si>
  <si>
    <t>Purchase three in-one-printer</t>
  </si>
  <si>
    <t>Purchase office cabinet</t>
  </si>
  <si>
    <t>Obtain area photograph/topo-sheet for preparation of land use plans</t>
  </si>
  <si>
    <t>Prepare six (no. 6) planning scheme for fast developing communities</t>
  </si>
  <si>
    <t>Community engagement on land use plan/scheme and permitting process</t>
  </si>
  <si>
    <t>Carry out site visit and inspection for development control and enforcement</t>
  </si>
  <si>
    <t>Prepare sector layout for 3No. settlements</t>
  </si>
  <si>
    <t>Purchase laptop and stationaries</t>
  </si>
  <si>
    <t>Organize SPC and Technical Planning meetings to approve building permits within two-three months</t>
  </si>
  <si>
    <t>Undertake street naming and property addressing exercise for the fast developing communities in the first district</t>
  </si>
  <si>
    <t>Procurement of Petty Tools, and Support Works Activities</t>
  </si>
  <si>
    <t>Support for Works Activities</t>
  </si>
  <si>
    <t>Facilitate the formation of new FBO and training of  new and existing FBOs (15) in group dynamics and cohesion by December,2022</t>
  </si>
  <si>
    <t>Conduct monthly intensive disease surveillance on poultry and livestock in the entire District to promote early disease detection and management by December, 2022.</t>
  </si>
  <si>
    <t>Maintenance of office equipment and purchase of stationery by December, 2022.</t>
  </si>
  <si>
    <t>Undertake quarterly monitoring visits of selected activities in the District by the District Coordinating Director, District chief Executive, DDA in 2022.</t>
  </si>
  <si>
    <t>Night allowance for DDA, driver, DAOs,  accountants and AEAs attending  trainings, workshops, seminars and planning meetings outside the District by December, 2022.</t>
  </si>
  <si>
    <t xml:space="preserve">Organize 12 farmer fora in 12 selected communities in the District by July, 2022 </t>
  </si>
  <si>
    <t>Attend monthly District Directors Technical Review Meetings at the Regional Dept. of Agric by December 2022.</t>
  </si>
  <si>
    <t>Collect, collate and submit weekly, monthly and quarterly market reports to the Reg. Agric. Dept. by the Market Enumerator by December, 2022</t>
  </si>
  <si>
    <t>Establish and conduct 2 (0.25 acre) demonstration on conservation and climate smart agriculture by October, 2022</t>
  </si>
  <si>
    <t>Establish and conduct 3 (0.25ac/demo) demonstration fields for farmers on GAPS for improved vegetable and Taro production for both the major and minor season in the District by October, 2022</t>
  </si>
  <si>
    <t>Conduct field days on cassava, maize, taro, rice, produced under conservation and climate smart agriculture by October,2022</t>
  </si>
  <si>
    <t>Facilitate the establishment of 2 satellite Markets for plantain and gari processors in the District by December, 2022.</t>
  </si>
  <si>
    <t>Conduct monthly monitoring and supervisory visits to all planned activities in the District by 7 officers (4 DAOS M&amp;E, 1 MIS and DDA) by December, 2022.</t>
  </si>
  <si>
    <t xml:space="preserve">Provide direct extension services to farmers/Groups/F.B.Os by 16 A.E.As and 6 DAOs through regular Farm &amp; Home Visits  by December, 2022 </t>
  </si>
  <si>
    <t>Carry repair works of Coaltar AEA quarters by December, 2022.</t>
  </si>
  <si>
    <t>Train 20 small ruminant farmers pasture development, feeding and housing by June, 2022</t>
  </si>
  <si>
    <t>Carry out maintenance and running of 1 official vehicle and 13 motorbikes (including insurance) by December, 2022.</t>
  </si>
  <si>
    <t>Sensitize and train 12 communities on climate smart agriculture by December,2022</t>
  </si>
  <si>
    <t>Organize 1 RELC District  Planning Session for stakeholders of the agricultural sector in the District  by the end of June,,2022</t>
  </si>
  <si>
    <t>Train 28 Technical staff (DDA, DAOs, AEAs &amp; NABCO Personnel) in Postharvest Management and Practices of Perishable &amp; Durable Crops by December, 2022.</t>
  </si>
  <si>
    <t>Monthly purchase of electricity and telecommunication used by the Dept. by December, 2022.</t>
  </si>
  <si>
    <t>Conduct Multi Round Annual Crops and Livestock Survey (MRACLS) in the District by 15 A.E.As by December,2022</t>
  </si>
  <si>
    <t>Support the running of DCAT office by December, 2022</t>
  </si>
  <si>
    <t>Form sustainable value chain farmer groups to access local and international Markets</t>
  </si>
  <si>
    <t>Train farmers in Good Agricultural Practices in oil palm nursery and field establishment under the Planting for Export and Rural Development, (PERD) by July, 2022</t>
  </si>
  <si>
    <t>Provide Direct extension services to farmers and FBOs by AEAS</t>
  </si>
  <si>
    <t>Construct two tonner improved narrow ventilated maize crib for adoption by 100 farmers</t>
  </si>
  <si>
    <t>Train 20 poultry and pig farmers on construction of appropriate housing using locally available materials by December, 2022.</t>
  </si>
  <si>
    <t>Organise RELC planning sessions for stakeholders</t>
  </si>
  <si>
    <t>Train FBOs in enterprise development by September,2022</t>
  </si>
  <si>
    <t>Train 26 (DDA, DAOs, AEAs, NABCO) staff in livestock pest and disease identification by December, 2022.</t>
  </si>
  <si>
    <t>Insurance of 1 official vehicle and 13 motorbike and road worthy certificate by June, 2022</t>
  </si>
  <si>
    <t>Preparation of Programme Based Budget (PBB) for 2023 by the end of October, 2022</t>
  </si>
  <si>
    <t>Support PFJ programme in the District to achieve One District one exportable crop/ factory</t>
  </si>
  <si>
    <t>Organize farmers day celebration in the district</t>
  </si>
  <si>
    <t>Livelihood empowerment  programs for youth in the district</t>
  </si>
  <si>
    <t>Education on bush, domestic and bush fires</t>
  </si>
  <si>
    <t xml:space="preserve">Education on climate change </t>
  </si>
  <si>
    <t>Inspection of fuel stations and industries and in COVID-19 sensitization in schools</t>
  </si>
  <si>
    <t>Education on rainstorm disaster</t>
  </si>
  <si>
    <t xml:space="preserve">Creation and Monitoring of DVGS </t>
  </si>
  <si>
    <t>Market education on covid</t>
  </si>
  <si>
    <t>Clean up exercise in the district</t>
  </si>
  <si>
    <t>Inspection of water Bodies</t>
  </si>
  <si>
    <t xml:space="preserve">Monitoring of trees planted in 2021 </t>
  </si>
  <si>
    <t>Staff training</t>
  </si>
  <si>
    <t xml:space="preserve">Education for okada riders </t>
  </si>
  <si>
    <t>Formation and visitation of DVG clubs in schools</t>
  </si>
  <si>
    <t xml:space="preserve">Identification of flood prone areas  </t>
  </si>
  <si>
    <t xml:space="preserve">International disaster risk reduction week </t>
  </si>
  <si>
    <t>GOG          DACF</t>
  </si>
  <si>
    <t>GOG/            MAG</t>
  </si>
  <si>
    <t>GOG/        DACF/             MAG</t>
  </si>
  <si>
    <t>GOG/            DACF/              MAG</t>
  </si>
  <si>
    <t>IGF/            DACF</t>
  </si>
  <si>
    <t>IGF/              DACF</t>
  </si>
  <si>
    <t>IGF/                 DACF</t>
  </si>
  <si>
    <t>GOG/          DACF</t>
  </si>
  <si>
    <t>GOG/            DACF</t>
  </si>
  <si>
    <t>IGF/              GOG</t>
  </si>
  <si>
    <t>GOG/           MAG</t>
  </si>
  <si>
    <t>GOG/          DACF/             MAG</t>
  </si>
  <si>
    <t>GOG/          MAG</t>
  </si>
  <si>
    <t>GOG/               MAG</t>
  </si>
  <si>
    <t>GOG/              MAG</t>
  </si>
  <si>
    <t>GOG/           DACF</t>
  </si>
  <si>
    <t>GOG/        DACF/         MAG</t>
  </si>
  <si>
    <t>DACF/             MAG</t>
  </si>
  <si>
    <t>DACF/               MAG</t>
  </si>
  <si>
    <t>DACF/              MAG</t>
  </si>
  <si>
    <t>DACF/           MAG</t>
  </si>
  <si>
    <t>IGF/                   DACF</t>
  </si>
  <si>
    <t>HON. JOSEPHINE ANSAA AWUKU</t>
  </si>
  <si>
    <t>Rehabilitation of Health centre and nurses Bungalow at Anum Apapam and Drilling and mechanization of borehole at Teacher Mante (New)</t>
  </si>
  <si>
    <t>Construction of Health center at Dokrochiwa (New)</t>
  </si>
  <si>
    <t>Construction of 1No. semidetached bungalow for staffs (New)</t>
  </si>
  <si>
    <t>Construct 2 No. K.G. Block at Anom &amp; Kwaboanta</t>
  </si>
  <si>
    <t>2022        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</si>
</sst>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4" fillId="2" borderId="0" xfId="0" applyFont="1" applyFill="1"/>
    <xf numFmtId="0" fontId="5" fillId="2" borderId="0" xfId="0" applyFont="1" applyFill="1"/>
    <xf numFmtId="0" fontId="2" fillId="3" borderId="0" xfId="0" applyFont="1" applyFill="1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9" fillId="0" borderId="0" xfId="0" applyFont="1" applyAlignment="1"/>
    <xf numFmtId="0" fontId="6" fillId="0" borderId="0" xfId="0" applyFont="1"/>
    <xf numFmtId="0" fontId="8" fillId="0" borderId="0" xfId="0" applyFont="1"/>
    <xf numFmtId="0" fontId="7" fillId="0" borderId="0" xfId="0" applyFont="1"/>
    <xf numFmtId="43" fontId="7" fillId="0" borderId="0" xfId="1" applyFont="1"/>
    <xf numFmtId="43" fontId="7" fillId="0" borderId="0" xfId="1" applyFont="1" applyAlignment="1">
      <alignment horizontal="center"/>
    </xf>
    <xf numFmtId="43" fontId="3" fillId="4" borderId="1" xfId="1" applyFont="1" applyFill="1" applyBorder="1" applyAlignment="1">
      <alignment horizontal="center" wrapText="1"/>
    </xf>
    <xf numFmtId="43" fontId="2" fillId="0" borderId="1" xfId="1" applyFont="1" applyBorder="1" applyAlignment="1">
      <alignment horizontal="right"/>
    </xf>
    <xf numFmtId="43" fontId="2" fillId="0" borderId="0" xfId="1" applyFont="1"/>
    <xf numFmtId="43" fontId="2" fillId="0" borderId="0" xfId="1" applyFont="1" applyAlignment="1">
      <alignment horizontal="center"/>
    </xf>
    <xf numFmtId="43" fontId="2" fillId="2" borderId="0" xfId="1" applyFont="1" applyFill="1"/>
    <xf numFmtId="43" fontId="2" fillId="2" borderId="0" xfId="1" applyFont="1" applyFill="1" applyAlignment="1">
      <alignment horizontal="center"/>
    </xf>
    <xf numFmtId="43" fontId="2" fillId="5" borderId="0" xfId="1" applyFont="1" applyFill="1" applyAlignment="1">
      <alignment horizontal="center"/>
    </xf>
    <xf numFmtId="0" fontId="6" fillId="0" borderId="1" xfId="0" applyFont="1" applyBorder="1"/>
    <xf numFmtId="43" fontId="6" fillId="0" borderId="1" xfId="1" applyFont="1" applyBorder="1" applyAlignment="1">
      <alignment horizontal="right"/>
    </xf>
    <xf numFmtId="43" fontId="2" fillId="0" borderId="1" xfId="1" applyFont="1" applyBorder="1"/>
    <xf numFmtId="0" fontId="12" fillId="3" borderId="0" xfId="0" applyFont="1" applyFill="1"/>
    <xf numFmtId="0" fontId="12" fillId="0" borderId="0" xfId="0" applyFont="1"/>
    <xf numFmtId="0" fontId="2" fillId="5" borderId="1" xfId="0" applyFont="1" applyFill="1" applyBorder="1" applyAlignment="1">
      <alignment wrapText="1"/>
    </xf>
    <xf numFmtId="0" fontId="2" fillId="2" borderId="0" xfId="0" applyFont="1" applyFill="1"/>
    <xf numFmtId="4" fontId="2" fillId="5" borderId="1" xfId="0" applyNumberFormat="1" applyFont="1" applyFill="1" applyBorder="1" applyAlignment="1">
      <alignment wrapText="1"/>
    </xf>
    <xf numFmtId="43" fontId="2" fillId="5" borderId="1" xfId="1" applyFont="1" applyFill="1" applyBorder="1" applyAlignment="1">
      <alignment wrapText="1"/>
    </xf>
    <xf numFmtId="4" fontId="6" fillId="5" borderId="1" xfId="0" applyNumberFormat="1" applyFont="1" applyFill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43" fontId="6" fillId="5" borderId="1" xfId="1" applyFont="1" applyFill="1" applyBorder="1"/>
    <xf numFmtId="43" fontId="2" fillId="0" borderId="1" xfId="1" applyFont="1" applyFill="1" applyBorder="1" applyAlignment="1">
      <alignment horizontal="right"/>
    </xf>
    <xf numFmtId="0" fontId="9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/>
    <xf numFmtId="43" fontId="2" fillId="0" borderId="0" xfId="0" applyNumberFormat="1" applyFont="1" applyAlignment="1">
      <alignment wrapText="1"/>
    </xf>
    <xf numFmtId="43" fontId="2" fillId="5" borderId="1" xfId="1" applyFont="1" applyFill="1" applyBorder="1" applyAlignment="1">
      <alignment horizontal="center" wrapText="1"/>
    </xf>
    <xf numFmtId="0" fontId="8" fillId="0" borderId="0" xfId="0" applyFont="1" applyAlignment="1"/>
    <xf numFmtId="0" fontId="7" fillId="0" borderId="0" xfId="0" applyFont="1" applyAlignment="1"/>
    <xf numFmtId="43" fontId="7" fillId="0" borderId="0" xfId="1" applyFont="1" applyAlignment="1"/>
    <xf numFmtId="0" fontId="4" fillId="2" borderId="0" xfId="0" applyFont="1" applyFill="1" applyAlignment="1"/>
    <xf numFmtId="43" fontId="2" fillId="2" borderId="0" xfId="1" applyFont="1" applyFill="1" applyAlignment="1"/>
    <xf numFmtId="0" fontId="9" fillId="0" borderId="0" xfId="0" applyFont="1" applyAlignment="1">
      <alignment wrapText="1"/>
    </xf>
    <xf numFmtId="0" fontId="3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43" fontId="2" fillId="0" borderId="0" xfId="1" applyFont="1" applyAlignment="1">
      <alignment wrapText="1"/>
    </xf>
    <xf numFmtId="43" fontId="2" fillId="5" borderId="0" xfId="1" applyFont="1" applyFill="1" applyAlignment="1">
      <alignment wrapText="1"/>
    </xf>
    <xf numFmtId="0" fontId="2" fillId="0" borderId="0" xfId="0" applyFont="1" applyBorder="1" applyAlignment="1">
      <alignment wrapText="1"/>
    </xf>
    <xf numFmtId="0" fontId="13" fillId="0" borderId="0" xfId="0" applyFont="1" applyAlignment="1">
      <alignment wrapText="1"/>
    </xf>
    <xf numFmtId="0" fontId="2" fillId="3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43" fontId="2" fillId="3" borderId="0" xfId="0" applyNumberFormat="1" applyFont="1" applyFill="1" applyAlignment="1"/>
    <xf numFmtId="0" fontId="13" fillId="5" borderId="1" xfId="0" applyFont="1" applyFill="1" applyBorder="1" applyAlignment="1">
      <alignment wrapText="1"/>
    </xf>
    <xf numFmtId="0" fontId="13" fillId="5" borderId="1" xfId="0" applyFont="1" applyFill="1" applyBorder="1" applyAlignment="1">
      <alignment horizontal="center" wrapText="1"/>
    </xf>
    <xf numFmtId="43" fontId="13" fillId="5" borderId="1" xfId="1" applyFont="1" applyFill="1" applyBorder="1" applyAlignment="1">
      <alignment wrapText="1"/>
    </xf>
    <xf numFmtId="0" fontId="2" fillId="5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2" borderId="0" xfId="0" applyFont="1" applyFill="1" applyAlignment="1">
      <alignment horizontal="left"/>
    </xf>
    <xf numFmtId="0" fontId="10" fillId="0" borderId="0" xfId="0" applyFont="1" applyAlignment="1">
      <alignment horizontal="center" wrapText="1"/>
    </xf>
    <xf numFmtId="0" fontId="4" fillId="2" borderId="7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43" fontId="2" fillId="5" borderId="2" xfId="1" applyFont="1" applyFill="1" applyBorder="1" applyAlignment="1">
      <alignment horizontal="center" wrapText="1"/>
    </xf>
    <xf numFmtId="43" fontId="2" fillId="5" borderId="3" xfId="1" applyFont="1" applyFill="1" applyBorder="1" applyAlignment="1">
      <alignment horizontal="center" wrapText="1"/>
    </xf>
    <xf numFmtId="43" fontId="2" fillId="5" borderId="4" xfId="1" applyFont="1" applyFill="1" applyBorder="1" applyAlignment="1">
      <alignment horizontal="center" wrapText="1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43" fontId="2" fillId="0" borderId="1" xfId="0" applyNumberFormat="1" applyFont="1" applyBorder="1" applyAlignment="1">
      <alignment wrapText="1"/>
    </xf>
    <xf numFmtId="43" fontId="3" fillId="0" borderId="0" xfId="1" applyFont="1"/>
    <xf numFmtId="0" fontId="3" fillId="0" borderId="0" xfId="0" applyFont="1"/>
    <xf numFmtId="43" fontId="3" fillId="0" borderId="0" xfId="1" applyFont="1" applyAlignment="1">
      <alignment horizontal="center"/>
    </xf>
    <xf numFmtId="43" fontId="3" fillId="0" borderId="1" xfId="1" applyFont="1" applyBorder="1" applyAlignment="1">
      <alignment horizontal="right"/>
    </xf>
    <xf numFmtId="43" fontId="3" fillId="0" borderId="1" xfId="1" applyFont="1" applyBorder="1"/>
    <xf numFmtId="43" fontId="3" fillId="0" borderId="1" xfId="1" applyFont="1" applyFill="1" applyBorder="1" applyAlignment="1">
      <alignment horizontal="righ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43" fontId="3" fillId="0" borderId="0" xfId="1" applyFont="1" applyAlignment="1">
      <alignment wrapText="1"/>
    </xf>
    <xf numFmtId="0" fontId="3" fillId="0" borderId="0" xfId="0" applyFont="1" applyAlignment="1"/>
    <xf numFmtId="0" fontId="3" fillId="5" borderId="0" xfId="0" applyFont="1" applyFill="1" applyAlignment="1">
      <alignment horizontal="center"/>
    </xf>
    <xf numFmtId="43" fontId="3" fillId="0" borderId="0" xfId="1" applyFont="1" applyAlignment="1"/>
    <xf numFmtId="43" fontId="3" fillId="5" borderId="0" xfId="1" applyFont="1" applyFill="1" applyAlignment="1"/>
    <xf numFmtId="43" fontId="3" fillId="0" borderId="0" xfId="0" applyNumberFormat="1" applyFont="1" applyAlignment="1"/>
    <xf numFmtId="0" fontId="3" fillId="5" borderId="0" xfId="0" applyFont="1" applyFill="1" applyAlignment="1">
      <alignment horizontal="center" wrapText="1"/>
    </xf>
    <xf numFmtId="43" fontId="3" fillId="5" borderId="0" xfId="1" applyFont="1" applyFill="1" applyAlignment="1">
      <alignment wrapText="1"/>
    </xf>
    <xf numFmtId="0" fontId="3" fillId="0" borderId="0" xfId="0" applyFont="1" applyBorder="1" applyAlignment="1">
      <alignment wrapText="1"/>
    </xf>
    <xf numFmtId="43" fontId="3" fillId="0" borderId="0" xfId="0" applyNumberFormat="1" applyFont="1" applyAlignment="1">
      <alignment wrapText="1"/>
    </xf>
    <xf numFmtId="4" fontId="2" fillId="0" borderId="0" xfId="0" applyNumberFormat="1" applyFont="1"/>
    <xf numFmtId="0" fontId="3" fillId="0" borderId="0" xfId="0" applyFont="1" applyAlignment="1">
      <alignment horizontal="center"/>
    </xf>
    <xf numFmtId="43" fontId="3" fillId="5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35"/>
  <sheetViews>
    <sheetView showGridLines="0" view="pageBreakPreview" topLeftCell="C22" zoomScale="80" zoomScaleSheetLayoutView="80" workbookViewId="0">
      <selection activeCell="H13" sqref="H13"/>
    </sheetView>
  </sheetViews>
  <sheetFormatPr defaultColWidth="8.7109375" defaultRowHeight="12.75" x14ac:dyDescent="0.2"/>
  <cols>
    <col min="1" max="1" width="4.28515625" style="1" customWidth="1"/>
    <col min="2" max="2" width="16.42578125" style="1" customWidth="1"/>
    <col min="3" max="3" width="25" style="1" customWidth="1"/>
    <col min="4" max="4" width="14.140625" style="18" customWidth="1"/>
    <col min="5" max="5" width="15" style="18" customWidth="1"/>
    <col min="6" max="6" width="12.42578125" style="19" customWidth="1"/>
    <col min="7" max="7" width="12" style="19" customWidth="1"/>
    <col min="8" max="8" width="13.5703125" style="19" customWidth="1"/>
    <col min="9" max="9" width="12.28515625" style="19" customWidth="1"/>
    <col min="10" max="10" width="12.140625" style="19" customWidth="1"/>
    <col min="11" max="11" width="13.85546875" style="19" customWidth="1"/>
    <col min="12" max="12" width="12.140625" style="19" customWidth="1"/>
    <col min="13" max="13" width="12.42578125" style="19" customWidth="1"/>
    <col min="14" max="14" width="14.140625" style="19" customWidth="1"/>
    <col min="15" max="15" width="12.28515625" style="19" customWidth="1"/>
    <col min="16" max="17" width="14.140625" style="19" customWidth="1"/>
    <col min="18" max="18" width="14.7109375" style="19" customWidth="1"/>
    <col min="19" max="16384" width="8.7109375" style="1"/>
  </cols>
  <sheetData>
    <row r="1" spans="1:19" s="10" customFormat="1" ht="28.5" customHeight="1" x14ac:dyDescent="0.3">
      <c r="B1" s="70" t="s">
        <v>125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9" s="13" customFormat="1" ht="28.5" customHeight="1" x14ac:dyDescent="0.3">
      <c r="A2" s="12" t="s">
        <v>45</v>
      </c>
      <c r="D2" s="14"/>
      <c r="E2" s="14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9" s="27" customFormat="1" ht="28.5" customHeight="1" x14ac:dyDescent="0.25">
      <c r="A3" s="71" t="s">
        <v>33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26"/>
    </row>
    <row r="4" spans="1:19" s="9" customFormat="1" ht="28.5" customHeight="1" x14ac:dyDescent="0.2">
      <c r="A4" s="8" t="s">
        <v>51</v>
      </c>
      <c r="B4" s="8" t="s">
        <v>44</v>
      </c>
      <c r="C4" s="8" t="s">
        <v>1</v>
      </c>
      <c r="D4" s="16" t="s">
        <v>46</v>
      </c>
      <c r="E4" s="16" t="s">
        <v>47</v>
      </c>
      <c r="F4" s="16" t="s">
        <v>2</v>
      </c>
      <c r="G4" s="16" t="s">
        <v>3</v>
      </c>
      <c r="H4" s="16" t="s">
        <v>4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9</v>
      </c>
      <c r="N4" s="16" t="s">
        <v>10</v>
      </c>
      <c r="O4" s="16" t="s">
        <v>11</v>
      </c>
      <c r="P4" s="16" t="s">
        <v>12</v>
      </c>
      <c r="Q4" s="16" t="s">
        <v>13</v>
      </c>
      <c r="R4" s="16" t="s">
        <v>14</v>
      </c>
    </row>
    <row r="5" spans="1:19" ht="28.5" customHeight="1" x14ac:dyDescent="0.2">
      <c r="A5" s="65">
        <v>1</v>
      </c>
      <c r="B5" s="5" t="s">
        <v>15</v>
      </c>
      <c r="C5" s="6" t="s">
        <v>16</v>
      </c>
      <c r="D5" s="87">
        <v>0</v>
      </c>
      <c r="E5" s="87">
        <f>2365740+5288</f>
        <v>2371028</v>
      </c>
      <c r="F5" s="17">
        <v>197585.66666666666</v>
      </c>
      <c r="G5" s="17">
        <v>197585.66666666666</v>
      </c>
      <c r="H5" s="17">
        <v>197585.66666666666</v>
      </c>
      <c r="I5" s="17">
        <v>197585.66666666666</v>
      </c>
      <c r="J5" s="17">
        <v>197585.66666666666</v>
      </c>
      <c r="K5" s="17">
        <v>197585.66666666666</v>
      </c>
      <c r="L5" s="17">
        <v>197585.66666666666</v>
      </c>
      <c r="M5" s="17">
        <v>197585.66666666666</v>
      </c>
      <c r="N5" s="17">
        <v>197585.66666666666</v>
      </c>
      <c r="O5" s="17">
        <v>197585.66666666666</v>
      </c>
      <c r="P5" s="17">
        <v>197585.66666666666</v>
      </c>
      <c r="Q5" s="17">
        <v>197585.66666666666</v>
      </c>
      <c r="R5" s="87">
        <f>SUM(F5:Q5)</f>
        <v>2371028</v>
      </c>
    </row>
    <row r="6" spans="1:19" ht="28.5" customHeight="1" x14ac:dyDescent="0.2">
      <c r="A6" s="66"/>
      <c r="B6" s="5"/>
      <c r="C6" s="6" t="s">
        <v>17</v>
      </c>
      <c r="D6" s="87">
        <v>0</v>
      </c>
      <c r="E6" s="87">
        <v>30000</v>
      </c>
      <c r="F6" s="17"/>
      <c r="G6" s="17">
        <v>5000</v>
      </c>
      <c r="H6" s="17"/>
      <c r="I6" s="17">
        <v>5000</v>
      </c>
      <c r="J6" s="17"/>
      <c r="K6" s="17">
        <v>5000</v>
      </c>
      <c r="L6" s="17"/>
      <c r="M6" s="17">
        <v>5000</v>
      </c>
      <c r="N6" s="17"/>
      <c r="O6" s="17">
        <v>5000</v>
      </c>
      <c r="P6" s="17"/>
      <c r="Q6" s="17">
        <v>5000</v>
      </c>
      <c r="R6" s="87">
        <f t="shared" ref="R6:R14" si="0">SUM(F6:Q6)</f>
        <v>30000</v>
      </c>
    </row>
    <row r="7" spans="1:19" ht="28.5" customHeight="1" x14ac:dyDescent="0.2">
      <c r="A7" s="67"/>
      <c r="B7" s="5"/>
      <c r="C7" s="6" t="s">
        <v>18</v>
      </c>
      <c r="D7" s="87">
        <v>0</v>
      </c>
      <c r="E7" s="87">
        <v>7332</v>
      </c>
      <c r="F7" s="17">
        <v>611</v>
      </c>
      <c r="G7" s="17">
        <v>611</v>
      </c>
      <c r="H7" s="17">
        <v>611</v>
      </c>
      <c r="I7" s="17">
        <v>611</v>
      </c>
      <c r="J7" s="17">
        <v>611</v>
      </c>
      <c r="K7" s="17">
        <v>611</v>
      </c>
      <c r="L7" s="17">
        <v>611</v>
      </c>
      <c r="M7" s="17">
        <v>611</v>
      </c>
      <c r="N7" s="17">
        <v>611</v>
      </c>
      <c r="O7" s="17">
        <v>611</v>
      </c>
      <c r="P7" s="17">
        <v>611</v>
      </c>
      <c r="Q7" s="17">
        <v>611</v>
      </c>
      <c r="R7" s="87">
        <f t="shared" si="0"/>
        <v>7332</v>
      </c>
    </row>
    <row r="8" spans="1:19" ht="28.5" customHeight="1" x14ac:dyDescent="0.2">
      <c r="A8" s="65">
        <v>2</v>
      </c>
      <c r="B8" s="7" t="s">
        <v>19</v>
      </c>
      <c r="C8" s="6" t="s">
        <v>20</v>
      </c>
      <c r="D8" s="87">
        <v>0</v>
      </c>
      <c r="E8" s="88">
        <v>121220</v>
      </c>
      <c r="F8" s="17"/>
      <c r="G8" s="17"/>
      <c r="H8" s="17">
        <v>30305</v>
      </c>
      <c r="I8" s="17"/>
      <c r="J8" s="17"/>
      <c r="K8" s="17">
        <v>30305</v>
      </c>
      <c r="L8" s="17"/>
      <c r="M8" s="17"/>
      <c r="N8" s="17">
        <v>30305</v>
      </c>
      <c r="O8" s="17"/>
      <c r="P8" s="17">
        <v>30305</v>
      </c>
      <c r="Q8" s="17"/>
      <c r="R8" s="87">
        <f t="shared" si="0"/>
        <v>121220</v>
      </c>
    </row>
    <row r="9" spans="1:19" ht="28.5" customHeight="1" x14ac:dyDescent="0.2">
      <c r="A9" s="66"/>
      <c r="B9" s="7"/>
      <c r="C9" s="6" t="s">
        <v>34</v>
      </c>
      <c r="D9" s="87">
        <v>0</v>
      </c>
      <c r="E9" s="87">
        <v>365132</v>
      </c>
      <c r="F9" s="17">
        <v>30427.666666666668</v>
      </c>
      <c r="G9" s="17">
        <v>30427.666666666668</v>
      </c>
      <c r="H9" s="17">
        <v>30427.666666666668</v>
      </c>
      <c r="I9" s="17">
        <v>30427.666666666668</v>
      </c>
      <c r="J9" s="17">
        <v>30427.666666666668</v>
      </c>
      <c r="K9" s="17">
        <v>30427.666666666668</v>
      </c>
      <c r="L9" s="17">
        <v>30427.666666666668</v>
      </c>
      <c r="M9" s="17">
        <v>30427.666666666668</v>
      </c>
      <c r="N9" s="17">
        <v>30427.666666666668</v>
      </c>
      <c r="O9" s="17">
        <v>30427.666666666668</v>
      </c>
      <c r="P9" s="17">
        <v>30427.666666666668</v>
      </c>
      <c r="Q9" s="17">
        <v>30427.666666666668</v>
      </c>
      <c r="R9" s="87">
        <f t="shared" si="0"/>
        <v>365132.00000000006</v>
      </c>
    </row>
    <row r="10" spans="1:19" ht="28.5" customHeight="1" x14ac:dyDescent="0.2">
      <c r="A10" s="66"/>
      <c r="B10" s="83"/>
      <c r="C10" s="6" t="s">
        <v>35</v>
      </c>
      <c r="D10" s="87">
        <v>2131423.9700000002</v>
      </c>
      <c r="E10" s="87">
        <f>2114195+108248</f>
        <v>2222443</v>
      </c>
      <c r="F10" s="17"/>
      <c r="G10" s="17"/>
      <c r="H10" s="17">
        <v>1088466.7425000002</v>
      </c>
      <c r="I10" s="17"/>
      <c r="J10" s="17"/>
      <c r="K10" s="17">
        <v>1088466.7425000002</v>
      </c>
      <c r="L10" s="17"/>
      <c r="M10" s="17"/>
      <c r="N10" s="17">
        <v>1088466.7425000002</v>
      </c>
      <c r="O10" s="17"/>
      <c r="P10" s="17">
        <v>1088466.7425000002</v>
      </c>
      <c r="Q10" s="17"/>
      <c r="R10" s="87">
        <f t="shared" si="0"/>
        <v>4353866.9700000007</v>
      </c>
    </row>
    <row r="11" spans="1:19" ht="28.5" customHeight="1" x14ac:dyDescent="0.2">
      <c r="A11" s="66"/>
      <c r="B11" s="83"/>
      <c r="C11" s="6" t="s">
        <v>36</v>
      </c>
      <c r="D11" s="87">
        <v>0</v>
      </c>
      <c r="E11" s="87">
        <v>400000</v>
      </c>
      <c r="F11" s="17"/>
      <c r="G11" s="17"/>
      <c r="H11" s="17">
        <v>100000</v>
      </c>
      <c r="I11" s="17"/>
      <c r="J11" s="17"/>
      <c r="K11" s="17">
        <v>100000</v>
      </c>
      <c r="L11" s="17"/>
      <c r="M11" s="17"/>
      <c r="N11" s="17">
        <v>100000</v>
      </c>
      <c r="O11" s="17"/>
      <c r="P11" s="17">
        <v>100000</v>
      </c>
      <c r="Q11" s="17"/>
      <c r="R11" s="87">
        <f t="shared" si="0"/>
        <v>400000</v>
      </c>
    </row>
    <row r="12" spans="1:19" ht="28.5" customHeight="1" x14ac:dyDescent="0.2">
      <c r="A12" s="66"/>
      <c r="B12" s="7"/>
      <c r="C12" s="6" t="s">
        <v>37</v>
      </c>
      <c r="D12" s="87">
        <v>0</v>
      </c>
      <c r="E12" s="87">
        <v>230000</v>
      </c>
      <c r="F12" s="17"/>
      <c r="G12" s="17"/>
      <c r="H12" s="17">
        <v>57500</v>
      </c>
      <c r="I12" s="17"/>
      <c r="J12" s="17"/>
      <c r="K12" s="17">
        <v>57500</v>
      </c>
      <c r="L12" s="17"/>
      <c r="M12" s="17"/>
      <c r="N12" s="17">
        <v>57500</v>
      </c>
      <c r="O12" s="17"/>
      <c r="P12" s="17">
        <v>57500</v>
      </c>
      <c r="Q12" s="17"/>
      <c r="R12" s="87">
        <f t="shared" si="0"/>
        <v>230000</v>
      </c>
    </row>
    <row r="13" spans="1:19" ht="28.5" customHeight="1" x14ac:dyDescent="0.2">
      <c r="A13" s="66"/>
      <c r="B13" s="7"/>
      <c r="C13" s="6" t="s">
        <v>50</v>
      </c>
      <c r="D13" s="87">
        <v>0</v>
      </c>
      <c r="E13" s="88">
        <v>45859</v>
      </c>
      <c r="F13" s="17"/>
      <c r="G13" s="17"/>
      <c r="H13" s="17"/>
      <c r="I13" s="17"/>
      <c r="J13" s="17"/>
      <c r="K13" s="25">
        <v>22929.5</v>
      </c>
      <c r="L13" s="17"/>
      <c r="M13" s="17"/>
      <c r="N13" s="25">
        <v>22929.5</v>
      </c>
      <c r="O13" s="17"/>
      <c r="P13" s="17"/>
      <c r="Q13" s="17"/>
      <c r="R13" s="87">
        <f t="shared" si="0"/>
        <v>45859</v>
      </c>
    </row>
    <row r="14" spans="1:19" ht="28.5" customHeight="1" x14ac:dyDescent="0.2">
      <c r="A14" s="66"/>
      <c r="B14" s="7"/>
      <c r="C14" s="6" t="s">
        <v>48</v>
      </c>
      <c r="D14" s="87">
        <v>0</v>
      </c>
      <c r="E14" s="88">
        <v>50000</v>
      </c>
      <c r="F14" s="17"/>
      <c r="G14" s="17"/>
      <c r="H14" s="17"/>
      <c r="I14" s="17"/>
      <c r="J14" s="17"/>
      <c r="K14" s="25">
        <v>25000</v>
      </c>
      <c r="L14" s="17"/>
      <c r="M14" s="17"/>
      <c r="N14" s="17">
        <v>25000</v>
      </c>
      <c r="O14" s="17"/>
      <c r="P14" s="17"/>
      <c r="Q14" s="17"/>
      <c r="R14" s="87">
        <f t="shared" si="0"/>
        <v>50000</v>
      </c>
    </row>
    <row r="15" spans="1:19" ht="28.5" customHeight="1" x14ac:dyDescent="0.2">
      <c r="A15" s="67"/>
      <c r="B15" s="7"/>
      <c r="C15" s="6" t="s">
        <v>49</v>
      </c>
      <c r="D15" s="87">
        <v>0</v>
      </c>
      <c r="E15" s="87">
        <v>71273</v>
      </c>
      <c r="F15" s="17"/>
      <c r="G15" s="25"/>
      <c r="H15" s="25"/>
      <c r="I15" s="17"/>
      <c r="J15" s="25"/>
      <c r="K15" s="25">
        <v>35636.5</v>
      </c>
      <c r="L15" s="17"/>
      <c r="M15" s="25"/>
      <c r="N15" s="25">
        <v>35636.5</v>
      </c>
      <c r="O15" s="17"/>
      <c r="P15" s="25"/>
      <c r="Q15" s="25"/>
      <c r="R15" s="87">
        <f t="shared" ref="R15:R23" si="1">SUM(F15:Q15)</f>
        <v>71273</v>
      </c>
    </row>
    <row r="16" spans="1:19" ht="28.5" customHeight="1" x14ac:dyDescent="0.2">
      <c r="A16" s="65">
        <v>3</v>
      </c>
      <c r="B16" s="7" t="s">
        <v>21</v>
      </c>
      <c r="C16" s="6" t="s">
        <v>20</v>
      </c>
      <c r="D16" s="87">
        <v>0</v>
      </c>
      <c r="E16" s="87">
        <v>25180</v>
      </c>
      <c r="F16" s="17">
        <v>0</v>
      </c>
      <c r="G16" s="25">
        <v>0</v>
      </c>
      <c r="H16" s="25">
        <v>0</v>
      </c>
      <c r="I16" s="17">
        <v>0</v>
      </c>
      <c r="J16" s="25">
        <v>0</v>
      </c>
      <c r="K16" s="25">
        <v>0</v>
      </c>
      <c r="L16" s="17">
        <v>0</v>
      </c>
      <c r="M16" s="17">
        <v>25180</v>
      </c>
      <c r="N16" s="25">
        <v>0</v>
      </c>
      <c r="O16" s="17">
        <v>0</v>
      </c>
      <c r="P16" s="25">
        <v>0</v>
      </c>
      <c r="Q16" s="25">
        <v>0</v>
      </c>
      <c r="R16" s="87">
        <f t="shared" si="1"/>
        <v>25180</v>
      </c>
    </row>
    <row r="17" spans="1:19" ht="28.5" customHeight="1" x14ac:dyDescent="0.2">
      <c r="A17" s="66"/>
      <c r="B17" s="7"/>
      <c r="C17" s="6" t="s">
        <v>34</v>
      </c>
      <c r="D17" s="87">
        <v>0</v>
      </c>
      <c r="E17" s="87">
        <v>128428</v>
      </c>
      <c r="F17" s="17"/>
      <c r="G17" s="40"/>
      <c r="H17" s="40">
        <v>32107</v>
      </c>
      <c r="I17" s="17"/>
      <c r="J17" s="40"/>
      <c r="K17" s="40">
        <v>32107</v>
      </c>
      <c r="L17" s="17"/>
      <c r="M17" s="40"/>
      <c r="N17" s="40">
        <v>32107</v>
      </c>
      <c r="O17" s="17"/>
      <c r="P17" s="40">
        <v>32107</v>
      </c>
      <c r="Q17" s="40"/>
      <c r="R17" s="87">
        <f t="shared" si="1"/>
        <v>128428</v>
      </c>
    </row>
    <row r="18" spans="1:19" ht="28.5" customHeight="1" x14ac:dyDescent="0.2">
      <c r="A18" s="66"/>
      <c r="B18" s="7"/>
      <c r="C18" s="6" t="s">
        <v>35</v>
      </c>
      <c r="D18" s="87">
        <v>1963849</v>
      </c>
      <c r="E18" s="89">
        <v>2679277</v>
      </c>
      <c r="F18" s="17"/>
      <c r="G18" s="40"/>
      <c r="H18" s="40">
        <v>1160781.5</v>
      </c>
      <c r="I18" s="17"/>
      <c r="J18" s="40"/>
      <c r="K18" s="40">
        <v>1160781.5</v>
      </c>
      <c r="L18" s="17"/>
      <c r="M18" s="40"/>
      <c r="N18" s="40">
        <v>1160781.5</v>
      </c>
      <c r="O18" s="17"/>
      <c r="P18" s="40"/>
      <c r="Q18" s="40">
        <v>1160781.5</v>
      </c>
      <c r="R18" s="87">
        <f t="shared" si="1"/>
        <v>4643126</v>
      </c>
    </row>
    <row r="19" spans="1:19" ht="28.5" customHeight="1" x14ac:dyDescent="0.2">
      <c r="A19" s="66"/>
      <c r="B19" s="7"/>
      <c r="C19" s="6" t="s">
        <v>36</v>
      </c>
      <c r="D19" s="87">
        <v>0</v>
      </c>
      <c r="E19" s="87">
        <v>0</v>
      </c>
      <c r="F19" s="17"/>
      <c r="G19" s="40"/>
      <c r="H19" s="40">
        <v>0</v>
      </c>
      <c r="I19" s="17"/>
      <c r="J19" s="40"/>
      <c r="K19" s="40">
        <v>0</v>
      </c>
      <c r="L19" s="17"/>
      <c r="M19" s="40"/>
      <c r="N19" s="40">
        <v>0</v>
      </c>
      <c r="O19" s="17"/>
      <c r="P19" s="40"/>
      <c r="Q19" s="40">
        <v>0</v>
      </c>
      <c r="R19" s="87">
        <f t="shared" si="1"/>
        <v>0</v>
      </c>
    </row>
    <row r="20" spans="1:19" ht="28.5" customHeight="1" x14ac:dyDescent="0.2">
      <c r="A20" s="66"/>
      <c r="B20" s="7"/>
      <c r="C20" s="6" t="s">
        <v>37</v>
      </c>
      <c r="D20" s="87">
        <v>0</v>
      </c>
      <c r="E20" s="87">
        <v>0</v>
      </c>
      <c r="F20" s="17"/>
      <c r="G20" s="40"/>
      <c r="H20" s="40">
        <v>0</v>
      </c>
      <c r="I20" s="17"/>
      <c r="J20" s="40"/>
      <c r="K20" s="40">
        <v>0</v>
      </c>
      <c r="L20" s="17"/>
      <c r="M20" s="40"/>
      <c r="N20" s="40">
        <v>0</v>
      </c>
      <c r="O20" s="17"/>
      <c r="P20" s="40"/>
      <c r="Q20" s="40">
        <v>0</v>
      </c>
      <c r="R20" s="87">
        <f t="shared" si="1"/>
        <v>0</v>
      </c>
    </row>
    <row r="21" spans="1:19" ht="28.5" customHeight="1" x14ac:dyDescent="0.2">
      <c r="A21" s="66"/>
      <c r="B21" s="7"/>
      <c r="C21" s="6" t="s">
        <v>50</v>
      </c>
      <c r="D21" s="87">
        <v>278598.87999999989</v>
      </c>
      <c r="E21" s="87">
        <v>2497419</v>
      </c>
      <c r="F21" s="17"/>
      <c r="G21" s="40"/>
      <c r="H21" s="40">
        <v>694004.47</v>
      </c>
      <c r="I21" s="17"/>
      <c r="J21" s="40"/>
      <c r="K21" s="40">
        <v>694004.47</v>
      </c>
      <c r="L21" s="17"/>
      <c r="M21" s="40"/>
      <c r="N21" s="40">
        <v>694004.47</v>
      </c>
      <c r="O21" s="17"/>
      <c r="P21" s="40"/>
      <c r="Q21" s="40">
        <v>694004.47</v>
      </c>
      <c r="R21" s="87">
        <f t="shared" si="1"/>
        <v>2776017.88</v>
      </c>
    </row>
    <row r="22" spans="1:19" ht="28.5" customHeight="1" x14ac:dyDescent="0.2">
      <c r="A22" s="66"/>
      <c r="B22" s="7"/>
      <c r="C22" s="6" t="s">
        <v>48</v>
      </c>
      <c r="D22" s="87">
        <v>0</v>
      </c>
      <c r="E22" s="87">
        <v>0</v>
      </c>
      <c r="F22" s="17">
        <f>E22/12</f>
        <v>0</v>
      </c>
      <c r="G22" s="40">
        <v>0</v>
      </c>
      <c r="H22" s="40">
        <v>0</v>
      </c>
      <c r="I22" s="17">
        <v>0</v>
      </c>
      <c r="J22" s="40">
        <v>0</v>
      </c>
      <c r="K22" s="40">
        <v>0</v>
      </c>
      <c r="L22" s="17">
        <v>0</v>
      </c>
      <c r="M22" s="40">
        <v>0</v>
      </c>
      <c r="N22" s="40">
        <v>0</v>
      </c>
      <c r="O22" s="17">
        <v>0</v>
      </c>
      <c r="P22" s="40">
        <v>0</v>
      </c>
      <c r="Q22" s="40">
        <v>0</v>
      </c>
      <c r="R22" s="87">
        <f t="shared" si="1"/>
        <v>0</v>
      </c>
    </row>
    <row r="23" spans="1:19" ht="28.5" customHeight="1" x14ac:dyDescent="0.2">
      <c r="A23" s="66"/>
      <c r="B23" s="7"/>
      <c r="C23" s="6" t="s">
        <v>49</v>
      </c>
      <c r="D23" s="87">
        <v>0</v>
      </c>
      <c r="E23" s="87">
        <v>0</v>
      </c>
      <c r="F23" s="17">
        <f>E23/12</f>
        <v>0</v>
      </c>
      <c r="G23" s="40">
        <v>0</v>
      </c>
      <c r="H23" s="40">
        <v>0</v>
      </c>
      <c r="I23" s="17">
        <v>0</v>
      </c>
      <c r="J23" s="40">
        <v>0</v>
      </c>
      <c r="K23" s="40">
        <v>0</v>
      </c>
      <c r="L23" s="17">
        <v>0</v>
      </c>
      <c r="M23" s="40">
        <v>0</v>
      </c>
      <c r="N23" s="40">
        <v>0</v>
      </c>
      <c r="O23" s="17">
        <v>0</v>
      </c>
      <c r="P23" s="40">
        <v>0</v>
      </c>
      <c r="Q23" s="40">
        <v>0</v>
      </c>
      <c r="R23" s="87">
        <f t="shared" si="1"/>
        <v>0</v>
      </c>
    </row>
    <row r="24" spans="1:19" s="11" customFormat="1" ht="28.5" customHeight="1" x14ac:dyDescent="0.2">
      <c r="A24" s="68" t="s">
        <v>14</v>
      </c>
      <c r="B24" s="69"/>
      <c r="C24" s="23"/>
      <c r="D24" s="24">
        <f t="shared" ref="D24:R24" si="2">SUM(D5:D23)</f>
        <v>4373871.8499999996</v>
      </c>
      <c r="E24" s="24">
        <f t="shared" si="2"/>
        <v>11244591</v>
      </c>
      <c r="F24" s="24">
        <f t="shared" si="2"/>
        <v>228624.33333333331</v>
      </c>
      <c r="G24" s="24">
        <f t="shared" si="2"/>
        <v>233624.33333333331</v>
      </c>
      <c r="H24" s="24">
        <f t="shared" si="2"/>
        <v>3391789.0458333334</v>
      </c>
      <c r="I24" s="24">
        <f t="shared" si="2"/>
        <v>233624.33333333331</v>
      </c>
      <c r="J24" s="24">
        <f t="shared" si="2"/>
        <v>228624.33333333331</v>
      </c>
      <c r="K24" s="24">
        <f t="shared" si="2"/>
        <v>3480355.0458333334</v>
      </c>
      <c r="L24" s="24">
        <f t="shared" si="2"/>
        <v>228624.33333333331</v>
      </c>
      <c r="M24" s="24">
        <f t="shared" si="2"/>
        <v>258804.33333333331</v>
      </c>
      <c r="N24" s="24">
        <f t="shared" si="2"/>
        <v>3475355.0458333334</v>
      </c>
      <c r="O24" s="24">
        <f t="shared" si="2"/>
        <v>233624.33333333331</v>
      </c>
      <c r="P24" s="24">
        <f t="shared" si="2"/>
        <v>1537003.0758333334</v>
      </c>
      <c r="Q24" s="24">
        <f t="shared" si="2"/>
        <v>2088410.3033333332</v>
      </c>
      <c r="R24" s="24">
        <f t="shared" si="2"/>
        <v>15618462.850000001</v>
      </c>
    </row>
    <row r="25" spans="1:19" ht="28.5" customHeight="1" x14ac:dyDescent="0.2">
      <c r="A25" s="2" t="s">
        <v>24</v>
      </c>
      <c r="B25" s="2"/>
      <c r="C25" s="3" t="s">
        <v>25</v>
      </c>
      <c r="D25" s="20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4"/>
    </row>
    <row r="26" spans="1:19" s="85" customFormat="1" ht="28.5" customHeight="1" x14ac:dyDescent="0.2">
      <c r="B26" s="85" t="s">
        <v>29</v>
      </c>
      <c r="C26" s="85" t="s">
        <v>26</v>
      </c>
      <c r="D26" s="84"/>
      <c r="E26" s="84"/>
      <c r="F26" s="86"/>
      <c r="G26" s="86"/>
      <c r="H26" s="86"/>
      <c r="I26" s="86"/>
      <c r="J26" s="86" t="s">
        <v>28</v>
      </c>
      <c r="K26" s="86"/>
      <c r="L26" s="86"/>
      <c r="M26" s="86"/>
      <c r="N26" s="86"/>
      <c r="O26" s="86" t="s">
        <v>27</v>
      </c>
      <c r="P26" s="86"/>
      <c r="Q26" s="86"/>
      <c r="R26" s="86"/>
    </row>
    <row r="27" spans="1:19" ht="28.5" customHeight="1" x14ac:dyDescent="0.2">
      <c r="B27" s="85" t="s">
        <v>65</v>
      </c>
      <c r="C27" s="85"/>
      <c r="D27" s="38"/>
      <c r="F27" s="1"/>
      <c r="G27" s="18"/>
      <c r="H27" s="18"/>
      <c r="I27" s="84" t="s">
        <v>38</v>
      </c>
      <c r="J27" s="18"/>
      <c r="K27" s="84" t="s">
        <v>64</v>
      </c>
      <c r="L27" s="18"/>
      <c r="M27" s="18"/>
      <c r="O27" s="22"/>
      <c r="P27" s="22"/>
      <c r="Q27" s="22"/>
      <c r="R27" s="22"/>
    </row>
    <row r="28" spans="1:19" ht="28.5" customHeight="1" x14ac:dyDescent="0.2">
      <c r="D28" s="38"/>
      <c r="F28" s="1"/>
      <c r="G28" s="18"/>
      <c r="H28" s="18"/>
      <c r="I28" s="18"/>
      <c r="J28" s="18"/>
      <c r="K28" s="18"/>
      <c r="L28" s="18"/>
      <c r="M28" s="18"/>
      <c r="O28" s="22"/>
      <c r="P28" s="22"/>
      <c r="Q28" s="22"/>
      <c r="R28" s="22"/>
    </row>
    <row r="29" spans="1:19" ht="28.5" customHeight="1" x14ac:dyDescent="0.2">
      <c r="D29" s="33"/>
      <c r="F29" s="1"/>
      <c r="G29" s="18"/>
      <c r="H29" s="18"/>
      <c r="I29" s="18"/>
      <c r="J29" s="18"/>
      <c r="K29" s="18"/>
      <c r="L29" s="18"/>
      <c r="M29" s="18"/>
    </row>
    <row r="30" spans="1:19" ht="28.5" customHeight="1" x14ac:dyDescent="0.2">
      <c r="D30" s="33"/>
      <c r="F30" s="1"/>
      <c r="G30" s="18"/>
      <c r="H30" s="18"/>
      <c r="I30" s="84" t="s">
        <v>39</v>
      </c>
      <c r="J30" s="18"/>
      <c r="K30" s="84" t="s">
        <v>233</v>
      </c>
      <c r="L30" s="18"/>
      <c r="M30" s="18"/>
      <c r="O30" s="22"/>
      <c r="P30" s="22"/>
      <c r="Q30" s="22"/>
      <c r="R30" s="22"/>
    </row>
    <row r="31" spans="1:19" ht="28.5" customHeight="1" x14ac:dyDescent="0.2">
      <c r="O31" s="22"/>
      <c r="P31" s="22"/>
      <c r="Q31" s="22"/>
      <c r="R31" s="22"/>
    </row>
    <row r="32" spans="1:19" ht="28.5" customHeight="1" x14ac:dyDescent="0.2"/>
    <row r="33" spans="15:18" ht="28.5" customHeight="1" x14ac:dyDescent="0.2">
      <c r="O33" s="22"/>
      <c r="P33" s="22"/>
      <c r="Q33" s="22"/>
      <c r="R33" s="22"/>
    </row>
    <row r="34" spans="15:18" ht="28.5" customHeight="1" x14ac:dyDescent="0.2">
      <c r="O34" s="22"/>
      <c r="P34" s="22"/>
      <c r="Q34" s="22"/>
      <c r="R34" s="22"/>
    </row>
    <row r="35" spans="15:18" ht="28.5" customHeight="1" x14ac:dyDescent="0.2"/>
  </sheetData>
  <mergeCells count="6">
    <mergeCell ref="A5:A7"/>
    <mergeCell ref="A8:A15"/>
    <mergeCell ref="A16:A23"/>
    <mergeCell ref="A24:B24"/>
    <mergeCell ref="B1:R1"/>
    <mergeCell ref="A3:R3"/>
  </mergeCells>
  <pageMargins left="0.45" right="0.45" top="0.75" bottom="0.75" header="0.3" footer="0.3"/>
  <pageSetup scale="48" orientation="landscape" r:id="rId1"/>
  <ignoredErrors>
    <ignoredError sqref="R8 R10:R14 R17:R21 R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162"/>
  <sheetViews>
    <sheetView showGridLines="0" topLeftCell="A127" zoomScale="80" zoomScaleNormal="80" workbookViewId="0">
      <selection activeCell="H147" sqref="H147:L155"/>
    </sheetView>
  </sheetViews>
  <sheetFormatPr defaultColWidth="8.7109375" defaultRowHeight="12.75" x14ac:dyDescent="0.2"/>
  <cols>
    <col min="1" max="1" width="4.28515625" style="9" customWidth="1"/>
    <col min="2" max="2" width="41.28515625" style="9" customWidth="1"/>
    <col min="3" max="3" width="14.28515625" style="53" customWidth="1"/>
    <col min="4" max="4" width="10" style="54" customWidth="1"/>
    <col min="5" max="5" width="15.5703125" style="54" customWidth="1"/>
    <col min="6" max="6" width="11.85546875" style="54" customWidth="1"/>
    <col min="7" max="7" width="12" style="54" customWidth="1"/>
    <col min="8" max="8" width="13.5703125" style="54" customWidth="1"/>
    <col min="9" max="10" width="11.7109375" style="54" customWidth="1"/>
    <col min="11" max="11" width="13" style="54" customWidth="1"/>
    <col min="12" max="13" width="11.85546875" style="54" customWidth="1"/>
    <col min="14" max="14" width="13.5703125" style="54" customWidth="1"/>
    <col min="15" max="15" width="12" style="54" customWidth="1"/>
    <col min="16" max="16" width="11.7109375" style="54" customWidth="1"/>
    <col min="17" max="17" width="13.42578125" style="54" customWidth="1"/>
    <col min="18" max="18" width="16" style="9" customWidth="1"/>
    <col min="19" max="16384" width="8.7109375" style="9"/>
  </cols>
  <sheetData>
    <row r="1" spans="1:18" s="51" customFormat="1" ht="20.25" x14ac:dyDescent="0.3">
      <c r="B1" s="72" t="s">
        <v>125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8" s="47" customFormat="1" ht="18.75" x14ac:dyDescent="0.3">
      <c r="A2" s="46" t="s">
        <v>45</v>
      </c>
      <c r="C2" s="42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8" s="59" customFormat="1" x14ac:dyDescent="0.2">
      <c r="A3" s="73" t="s">
        <v>30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58"/>
    </row>
    <row r="4" spans="1:18" x14ac:dyDescent="0.2">
      <c r="A4" s="52" t="s">
        <v>0</v>
      </c>
      <c r="B4" s="52" t="s">
        <v>22</v>
      </c>
      <c r="C4" s="52" t="s">
        <v>32</v>
      </c>
      <c r="D4" s="16" t="s">
        <v>41</v>
      </c>
      <c r="E4" s="16" t="s">
        <v>40</v>
      </c>
      <c r="F4" s="16" t="s">
        <v>2</v>
      </c>
      <c r="G4" s="16" t="s">
        <v>3</v>
      </c>
      <c r="H4" s="16" t="s">
        <v>4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9</v>
      </c>
      <c r="N4" s="16" t="s">
        <v>10</v>
      </c>
      <c r="O4" s="16" t="s">
        <v>11</v>
      </c>
      <c r="P4" s="16" t="s">
        <v>12</v>
      </c>
      <c r="Q4" s="16" t="s">
        <v>13</v>
      </c>
    </row>
    <row r="5" spans="1:18" ht="25.5" x14ac:dyDescent="0.2">
      <c r="A5" s="28">
        <v>1</v>
      </c>
      <c r="B5" s="28" t="s">
        <v>69</v>
      </c>
      <c r="C5" s="45" t="s">
        <v>56</v>
      </c>
      <c r="D5" s="31"/>
      <c r="E5" s="31">
        <v>50000</v>
      </c>
      <c r="F5" s="31"/>
      <c r="G5" s="31"/>
      <c r="H5" s="31">
        <v>30000</v>
      </c>
      <c r="I5" s="31"/>
      <c r="J5" s="31">
        <v>20000</v>
      </c>
      <c r="K5" s="31"/>
      <c r="L5" s="31"/>
      <c r="M5" s="31"/>
      <c r="N5" s="31"/>
      <c r="O5" s="31"/>
      <c r="P5" s="31"/>
      <c r="Q5" s="31"/>
      <c r="R5" s="44"/>
    </row>
    <row r="6" spans="1:18" ht="25.5" x14ac:dyDescent="0.2">
      <c r="A6" s="28">
        <v>2</v>
      </c>
      <c r="B6" s="28" t="s">
        <v>70</v>
      </c>
      <c r="C6" s="45" t="s">
        <v>56</v>
      </c>
      <c r="D6" s="31"/>
      <c r="E6" s="31">
        <v>35000</v>
      </c>
      <c r="F6" s="31"/>
      <c r="G6" s="31"/>
      <c r="H6" s="31">
        <v>20000</v>
      </c>
      <c r="I6" s="31"/>
      <c r="J6" s="31"/>
      <c r="K6" s="31">
        <v>15000</v>
      </c>
      <c r="L6" s="31"/>
      <c r="M6" s="31"/>
      <c r="N6" s="31"/>
      <c r="O6" s="31"/>
      <c r="P6" s="31"/>
      <c r="Q6" s="31"/>
      <c r="R6" s="44"/>
    </row>
    <row r="7" spans="1:18" x14ac:dyDescent="0.2">
      <c r="A7" s="28">
        <v>3</v>
      </c>
      <c r="B7" s="28" t="s">
        <v>71</v>
      </c>
      <c r="C7" s="45" t="s">
        <v>56</v>
      </c>
      <c r="D7" s="31"/>
      <c r="E7" s="31">
        <v>8000</v>
      </c>
      <c r="F7" s="31"/>
      <c r="G7" s="31"/>
      <c r="H7" s="31"/>
      <c r="I7" s="31"/>
      <c r="J7" s="31"/>
      <c r="K7" s="31">
        <v>8000</v>
      </c>
      <c r="L7" s="31"/>
      <c r="M7" s="31"/>
      <c r="N7" s="31"/>
      <c r="O7" s="31"/>
      <c r="P7" s="31"/>
      <c r="Q7" s="31"/>
      <c r="R7" s="44"/>
    </row>
    <row r="8" spans="1:18" ht="25.5" x14ac:dyDescent="0.2">
      <c r="A8" s="28">
        <v>4</v>
      </c>
      <c r="B8" s="28" t="s">
        <v>72</v>
      </c>
      <c r="C8" s="45" t="s">
        <v>56</v>
      </c>
      <c r="D8" s="31"/>
      <c r="E8" s="31">
        <v>200000</v>
      </c>
      <c r="F8" s="31"/>
      <c r="G8" s="31"/>
      <c r="H8" s="31">
        <v>50000</v>
      </c>
      <c r="I8" s="31"/>
      <c r="J8" s="31"/>
      <c r="K8" s="31">
        <v>50000</v>
      </c>
      <c r="L8" s="31"/>
      <c r="M8" s="31"/>
      <c r="N8" s="31">
        <v>50000</v>
      </c>
      <c r="O8" s="31"/>
      <c r="P8" s="31"/>
      <c r="Q8" s="31">
        <v>50000</v>
      </c>
      <c r="R8" s="44"/>
    </row>
    <row r="9" spans="1:18" x14ac:dyDescent="0.2">
      <c r="A9" s="28">
        <v>5</v>
      </c>
      <c r="B9" s="28" t="s">
        <v>73</v>
      </c>
      <c r="C9" s="45" t="s">
        <v>56</v>
      </c>
      <c r="D9" s="31"/>
      <c r="E9" s="31">
        <v>20000</v>
      </c>
      <c r="F9" s="31"/>
      <c r="G9" s="31"/>
      <c r="H9" s="31"/>
      <c r="I9" s="31"/>
      <c r="J9" s="31"/>
      <c r="K9" s="31">
        <v>10000</v>
      </c>
      <c r="L9" s="31"/>
      <c r="M9" s="31"/>
      <c r="N9" s="31"/>
      <c r="O9" s="31"/>
      <c r="P9" s="31"/>
      <c r="Q9" s="31">
        <v>10000</v>
      </c>
      <c r="R9" s="44"/>
    </row>
    <row r="10" spans="1:18" ht="25.5" x14ac:dyDescent="0.2">
      <c r="A10" s="28">
        <v>6</v>
      </c>
      <c r="B10" s="28" t="s">
        <v>74</v>
      </c>
      <c r="C10" s="45" t="s">
        <v>56</v>
      </c>
      <c r="D10" s="31"/>
      <c r="E10" s="31">
        <v>12000</v>
      </c>
      <c r="F10" s="31"/>
      <c r="G10" s="31"/>
      <c r="H10" s="31">
        <v>4000</v>
      </c>
      <c r="I10" s="31"/>
      <c r="J10" s="31"/>
      <c r="K10" s="31">
        <v>4000</v>
      </c>
      <c r="L10" s="31"/>
      <c r="M10" s="31"/>
      <c r="N10" s="31">
        <v>4000</v>
      </c>
      <c r="O10" s="31"/>
      <c r="P10" s="31"/>
      <c r="Q10" s="31"/>
      <c r="R10" s="44"/>
    </row>
    <row r="11" spans="1:18" ht="25.5" x14ac:dyDescent="0.2">
      <c r="A11" s="28">
        <v>7</v>
      </c>
      <c r="B11" s="28" t="s">
        <v>75</v>
      </c>
      <c r="C11" s="45" t="s">
        <v>56</v>
      </c>
      <c r="D11" s="31"/>
      <c r="E11" s="31">
        <v>50568</v>
      </c>
      <c r="F11" s="31"/>
      <c r="G11" s="31"/>
      <c r="H11" s="31">
        <v>12642</v>
      </c>
      <c r="I11" s="31"/>
      <c r="J11" s="31"/>
      <c r="K11" s="31">
        <v>12642</v>
      </c>
      <c r="L11" s="31"/>
      <c r="M11" s="31"/>
      <c r="N11" s="31">
        <v>12642</v>
      </c>
      <c r="O11" s="31"/>
      <c r="P11" s="31"/>
      <c r="Q11" s="31">
        <v>12642</v>
      </c>
      <c r="R11" s="44"/>
    </row>
    <row r="12" spans="1:18" ht="25.5" x14ac:dyDescent="0.2">
      <c r="A12" s="28">
        <v>8</v>
      </c>
      <c r="B12" s="28" t="s">
        <v>122</v>
      </c>
      <c r="C12" s="45" t="s">
        <v>215</v>
      </c>
      <c r="D12" s="31"/>
      <c r="E12" s="31">
        <v>96798.74</v>
      </c>
      <c r="F12" s="31">
        <v>3774</v>
      </c>
      <c r="G12" s="31">
        <v>3774</v>
      </c>
      <c r="H12" s="31">
        <v>16651.684999999998</v>
      </c>
      <c r="I12" s="31">
        <v>3774</v>
      </c>
      <c r="J12" s="31">
        <v>3774</v>
      </c>
      <c r="K12" s="31">
        <v>16651.684999999998</v>
      </c>
      <c r="L12" s="31">
        <v>3774</v>
      </c>
      <c r="M12" s="31">
        <v>3774</v>
      </c>
      <c r="N12" s="31">
        <v>16651.684999999998</v>
      </c>
      <c r="O12" s="31">
        <v>3774</v>
      </c>
      <c r="P12" s="31">
        <v>3774</v>
      </c>
      <c r="Q12" s="31">
        <v>16651.684999999998</v>
      </c>
      <c r="R12" s="44"/>
    </row>
    <row r="13" spans="1:18" ht="25.5" x14ac:dyDescent="0.2">
      <c r="A13" s="28">
        <v>9</v>
      </c>
      <c r="B13" s="28" t="s">
        <v>123</v>
      </c>
      <c r="C13" s="45" t="s">
        <v>216</v>
      </c>
      <c r="D13" s="31"/>
      <c r="E13" s="31">
        <v>214403</v>
      </c>
      <c r="F13" s="31">
        <v>14309.333333333334</v>
      </c>
      <c r="G13" s="31">
        <v>14309.333333333334</v>
      </c>
      <c r="H13" s="31">
        <v>24982.083333333328</v>
      </c>
      <c r="I13" s="31">
        <v>14309.333333333334</v>
      </c>
      <c r="J13" s="31">
        <v>14309.333333333334</v>
      </c>
      <c r="K13" s="31">
        <v>24982.083333333328</v>
      </c>
      <c r="L13" s="31">
        <v>14309.333333333334</v>
      </c>
      <c r="M13" s="31">
        <v>14309.333333333334</v>
      </c>
      <c r="N13" s="31">
        <v>24982.083333333328</v>
      </c>
      <c r="O13" s="31">
        <v>14309.333333333334</v>
      </c>
      <c r="P13" s="31">
        <v>14309.333333333334</v>
      </c>
      <c r="Q13" s="31">
        <v>24982.083333333328</v>
      </c>
      <c r="R13" s="44"/>
    </row>
    <row r="14" spans="1:18" ht="25.5" x14ac:dyDescent="0.2">
      <c r="A14" s="28">
        <v>10</v>
      </c>
      <c r="B14" s="28" t="s">
        <v>124</v>
      </c>
      <c r="C14" s="45" t="s">
        <v>34</v>
      </c>
      <c r="D14" s="31"/>
      <c r="E14" s="31">
        <v>79132</v>
      </c>
      <c r="F14" s="31">
        <v>6594.333333333333</v>
      </c>
      <c r="G14" s="31">
        <v>6594.333333333333</v>
      </c>
      <c r="H14" s="31">
        <v>6594.333333333333</v>
      </c>
      <c r="I14" s="31">
        <v>6594.333333333333</v>
      </c>
      <c r="J14" s="31">
        <v>6594.333333333333</v>
      </c>
      <c r="K14" s="31">
        <v>6594.333333333333</v>
      </c>
      <c r="L14" s="31">
        <v>6594.333333333333</v>
      </c>
      <c r="M14" s="31">
        <v>6594.333333333333</v>
      </c>
      <c r="N14" s="31">
        <v>6594.333333333333</v>
      </c>
      <c r="O14" s="31">
        <v>6594.333333333333</v>
      </c>
      <c r="P14" s="31">
        <v>6594.333333333333</v>
      </c>
      <c r="Q14" s="31">
        <v>6594.333333333333</v>
      </c>
      <c r="R14" s="44"/>
    </row>
    <row r="15" spans="1:18" ht="25.5" x14ac:dyDescent="0.2">
      <c r="A15" s="28">
        <v>11</v>
      </c>
      <c r="B15" s="28" t="s">
        <v>76</v>
      </c>
      <c r="C15" s="45" t="s">
        <v>56</v>
      </c>
      <c r="D15" s="31"/>
      <c r="E15" s="31">
        <v>10000</v>
      </c>
      <c r="F15" s="31"/>
      <c r="G15" s="31"/>
      <c r="H15" s="31">
        <v>2500</v>
      </c>
      <c r="I15" s="31"/>
      <c r="J15" s="31"/>
      <c r="K15" s="31">
        <v>2500</v>
      </c>
      <c r="L15" s="31"/>
      <c r="M15" s="31"/>
      <c r="N15" s="31">
        <v>2500</v>
      </c>
      <c r="O15" s="31"/>
      <c r="P15" s="31"/>
      <c r="Q15" s="31">
        <v>2500</v>
      </c>
      <c r="R15" s="44"/>
    </row>
    <row r="16" spans="1:18" ht="25.5" x14ac:dyDescent="0.2">
      <c r="A16" s="28">
        <v>12</v>
      </c>
      <c r="B16" s="28" t="s">
        <v>77</v>
      </c>
      <c r="C16" s="45" t="s">
        <v>56</v>
      </c>
      <c r="D16" s="31"/>
      <c r="E16" s="31">
        <v>159250.75</v>
      </c>
      <c r="F16" s="31"/>
      <c r="G16" s="31"/>
      <c r="H16" s="31">
        <v>39812.6875</v>
      </c>
      <c r="I16" s="31"/>
      <c r="J16" s="31"/>
      <c r="K16" s="31">
        <v>39812.6875</v>
      </c>
      <c r="L16" s="31"/>
      <c r="M16" s="31"/>
      <c r="N16" s="31">
        <v>39812.6875</v>
      </c>
      <c r="O16" s="31"/>
      <c r="P16" s="31"/>
      <c r="Q16" s="31">
        <v>39812.6875</v>
      </c>
      <c r="R16" s="44"/>
    </row>
    <row r="17" spans="1:18" x14ac:dyDescent="0.2">
      <c r="A17" s="28">
        <v>13</v>
      </c>
      <c r="B17" s="28" t="s">
        <v>78</v>
      </c>
      <c r="C17" s="45" t="s">
        <v>50</v>
      </c>
      <c r="D17" s="31"/>
      <c r="E17" s="31">
        <v>15000</v>
      </c>
      <c r="F17" s="31"/>
      <c r="G17" s="31"/>
      <c r="H17" s="31">
        <v>5000</v>
      </c>
      <c r="I17" s="31"/>
      <c r="J17" s="31"/>
      <c r="K17" s="31">
        <v>5000</v>
      </c>
      <c r="L17" s="31"/>
      <c r="M17" s="31"/>
      <c r="N17" s="31">
        <v>5000</v>
      </c>
      <c r="O17" s="31"/>
      <c r="P17" s="31"/>
      <c r="Q17" s="31"/>
      <c r="R17" s="44"/>
    </row>
    <row r="18" spans="1:18" ht="25.5" x14ac:dyDescent="0.2">
      <c r="A18" s="28">
        <v>14</v>
      </c>
      <c r="B18" s="28" t="s">
        <v>79</v>
      </c>
      <c r="C18" s="45" t="s">
        <v>56</v>
      </c>
      <c r="D18" s="31"/>
      <c r="E18" s="31">
        <v>200000</v>
      </c>
      <c r="F18" s="31"/>
      <c r="G18" s="31"/>
      <c r="H18" s="31">
        <v>50000</v>
      </c>
      <c r="I18" s="31"/>
      <c r="J18" s="31"/>
      <c r="K18" s="31">
        <v>50000</v>
      </c>
      <c r="L18" s="31"/>
      <c r="M18" s="31"/>
      <c r="N18" s="31">
        <v>50000</v>
      </c>
      <c r="O18" s="31"/>
      <c r="P18" s="31"/>
      <c r="Q18" s="31">
        <v>50000</v>
      </c>
      <c r="R18" s="44"/>
    </row>
    <row r="19" spans="1:18" x14ac:dyDescent="0.2">
      <c r="A19" s="28">
        <v>15</v>
      </c>
      <c r="B19" s="28" t="s">
        <v>80</v>
      </c>
      <c r="C19" s="45" t="s">
        <v>34</v>
      </c>
      <c r="D19" s="31"/>
      <c r="E19" s="31">
        <v>3000</v>
      </c>
      <c r="F19" s="31"/>
      <c r="G19" s="31"/>
      <c r="H19" s="31"/>
      <c r="I19" s="31"/>
      <c r="J19" s="31"/>
      <c r="K19" s="31">
        <v>1500</v>
      </c>
      <c r="L19" s="31"/>
      <c r="M19" s="31"/>
      <c r="N19" s="31">
        <v>1500</v>
      </c>
      <c r="O19" s="31"/>
      <c r="P19" s="31"/>
      <c r="Q19" s="31"/>
      <c r="R19" s="44"/>
    </row>
    <row r="20" spans="1:18" x14ac:dyDescent="0.2">
      <c r="A20" s="28">
        <v>16</v>
      </c>
      <c r="B20" s="28" t="s">
        <v>81</v>
      </c>
      <c r="C20" s="45" t="s">
        <v>34</v>
      </c>
      <c r="D20" s="31"/>
      <c r="E20" s="31">
        <v>2000</v>
      </c>
      <c r="F20" s="31"/>
      <c r="G20" s="31"/>
      <c r="H20" s="31"/>
      <c r="I20" s="31"/>
      <c r="J20" s="31"/>
      <c r="K20" s="31">
        <v>1000</v>
      </c>
      <c r="L20" s="31"/>
      <c r="M20" s="31"/>
      <c r="N20" s="31">
        <v>1000</v>
      </c>
      <c r="O20" s="31"/>
      <c r="P20" s="31"/>
      <c r="Q20" s="31"/>
      <c r="R20" s="44"/>
    </row>
    <row r="21" spans="1:18" ht="25.5" x14ac:dyDescent="0.2">
      <c r="A21" s="28">
        <v>17</v>
      </c>
      <c r="B21" s="28" t="s">
        <v>82</v>
      </c>
      <c r="C21" s="45" t="s">
        <v>217</v>
      </c>
      <c r="D21" s="31"/>
      <c r="E21" s="31">
        <v>76000</v>
      </c>
      <c r="F21" s="31"/>
      <c r="G21" s="31"/>
      <c r="H21" s="31">
        <v>19000</v>
      </c>
      <c r="I21" s="31"/>
      <c r="J21" s="31"/>
      <c r="K21" s="31">
        <v>19000</v>
      </c>
      <c r="L21" s="31"/>
      <c r="M21" s="31"/>
      <c r="N21" s="31">
        <v>19000</v>
      </c>
      <c r="O21" s="31"/>
      <c r="P21" s="31"/>
      <c r="Q21" s="31">
        <v>19000</v>
      </c>
      <c r="R21" s="44"/>
    </row>
    <row r="22" spans="1:18" x14ac:dyDescent="0.2">
      <c r="A22" s="28">
        <v>18</v>
      </c>
      <c r="B22" s="28" t="s">
        <v>83</v>
      </c>
      <c r="C22" s="45" t="s">
        <v>34</v>
      </c>
      <c r="D22" s="31"/>
      <c r="E22" s="31">
        <v>10000</v>
      </c>
      <c r="F22" s="31">
        <v>1000</v>
      </c>
      <c r="G22" s="31">
        <v>1000</v>
      </c>
      <c r="H22" s="31">
        <v>1000</v>
      </c>
      <c r="I22" s="31">
        <v>1000</v>
      </c>
      <c r="J22" s="31">
        <v>1000</v>
      </c>
      <c r="K22" s="31">
        <v>1000</v>
      </c>
      <c r="L22" s="31">
        <v>1000</v>
      </c>
      <c r="M22" s="31"/>
      <c r="N22" s="31">
        <v>1000</v>
      </c>
      <c r="O22" s="31">
        <v>1000</v>
      </c>
      <c r="P22" s="31">
        <v>1000</v>
      </c>
      <c r="Q22" s="31"/>
      <c r="R22" s="44"/>
    </row>
    <row r="23" spans="1:18" x14ac:dyDescent="0.2">
      <c r="A23" s="28">
        <v>19</v>
      </c>
      <c r="B23" s="28" t="s">
        <v>84</v>
      </c>
      <c r="C23" s="45" t="s">
        <v>34</v>
      </c>
      <c r="D23" s="31"/>
      <c r="E23" s="31">
        <v>15000</v>
      </c>
      <c r="F23" s="31"/>
      <c r="G23" s="31">
        <v>15000</v>
      </c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44"/>
    </row>
    <row r="24" spans="1:18" x14ac:dyDescent="0.2">
      <c r="A24" s="28">
        <v>20</v>
      </c>
      <c r="B24" s="28" t="s">
        <v>85</v>
      </c>
      <c r="C24" s="45" t="s">
        <v>56</v>
      </c>
      <c r="D24" s="31"/>
      <c r="E24" s="31">
        <v>30000</v>
      </c>
      <c r="F24" s="31"/>
      <c r="G24" s="31"/>
      <c r="H24" s="31">
        <v>7500</v>
      </c>
      <c r="I24" s="31"/>
      <c r="J24" s="31"/>
      <c r="K24" s="31">
        <v>7500</v>
      </c>
      <c r="L24" s="31"/>
      <c r="M24" s="31"/>
      <c r="N24" s="31">
        <v>7500</v>
      </c>
      <c r="O24" s="31"/>
      <c r="P24" s="31"/>
      <c r="Q24" s="31">
        <v>7500</v>
      </c>
      <c r="R24" s="44"/>
    </row>
    <row r="25" spans="1:18" x14ac:dyDescent="0.2">
      <c r="A25" s="28">
        <v>21</v>
      </c>
      <c r="B25" s="28" t="s">
        <v>86</v>
      </c>
      <c r="C25" s="45" t="s">
        <v>56</v>
      </c>
      <c r="D25" s="31"/>
      <c r="E25" s="31">
        <v>14000</v>
      </c>
      <c r="F25" s="31"/>
      <c r="G25" s="31"/>
      <c r="H25" s="31">
        <v>3500</v>
      </c>
      <c r="I25" s="31"/>
      <c r="J25" s="31"/>
      <c r="K25" s="31">
        <v>3500</v>
      </c>
      <c r="L25" s="31"/>
      <c r="M25" s="31"/>
      <c r="N25" s="31">
        <v>3500</v>
      </c>
      <c r="O25" s="31"/>
      <c r="P25" s="31"/>
      <c r="Q25" s="31">
        <v>3500</v>
      </c>
      <c r="R25" s="44"/>
    </row>
    <row r="26" spans="1:18" ht="30" customHeight="1" x14ac:dyDescent="0.2">
      <c r="A26" s="28">
        <v>22</v>
      </c>
      <c r="B26" s="28" t="s">
        <v>121</v>
      </c>
      <c r="C26" s="45" t="s">
        <v>90</v>
      </c>
      <c r="D26" s="31"/>
      <c r="E26" s="31">
        <v>119559</v>
      </c>
      <c r="F26" s="31">
        <v>2916.6666666666665</v>
      </c>
      <c r="G26" s="31">
        <v>2916.6666666666665</v>
      </c>
      <c r="H26" s="31">
        <v>24056.416666666668</v>
      </c>
      <c r="I26" s="31">
        <v>2916.6666666666665</v>
      </c>
      <c r="J26" s="31">
        <v>2916.6666666666665</v>
      </c>
      <c r="K26" s="31">
        <v>24056.416666666668</v>
      </c>
      <c r="L26" s="31">
        <v>2916.6666666666665</v>
      </c>
      <c r="M26" s="31">
        <v>2916.6666666666665</v>
      </c>
      <c r="N26" s="31">
        <v>24056.416666666668</v>
      </c>
      <c r="O26" s="31">
        <v>2916.6666666666665</v>
      </c>
      <c r="P26" s="31">
        <v>2916.6666666666665</v>
      </c>
      <c r="Q26" s="31">
        <v>24056.416666666668</v>
      </c>
      <c r="R26" s="44"/>
    </row>
    <row r="27" spans="1:18" x14ac:dyDescent="0.2">
      <c r="A27" s="28">
        <v>23</v>
      </c>
      <c r="B27" s="28" t="s">
        <v>87</v>
      </c>
      <c r="C27" s="45" t="s">
        <v>56</v>
      </c>
      <c r="D27" s="31"/>
      <c r="E27" s="31">
        <v>20000</v>
      </c>
      <c r="F27" s="31"/>
      <c r="G27" s="31"/>
      <c r="H27" s="31">
        <v>5000</v>
      </c>
      <c r="I27" s="31"/>
      <c r="J27" s="31"/>
      <c r="K27" s="31">
        <v>5000</v>
      </c>
      <c r="L27" s="31"/>
      <c r="M27" s="31"/>
      <c r="N27" s="31">
        <v>10000</v>
      </c>
      <c r="O27" s="31"/>
      <c r="P27" s="31"/>
      <c r="Q27" s="31"/>
      <c r="R27" s="44"/>
    </row>
    <row r="28" spans="1:18" ht="25.5" x14ac:dyDescent="0.2">
      <c r="A28" s="28">
        <v>24</v>
      </c>
      <c r="B28" s="28" t="s">
        <v>88</v>
      </c>
      <c r="C28" s="45" t="s">
        <v>56</v>
      </c>
      <c r="D28" s="31"/>
      <c r="E28" s="31">
        <v>20000</v>
      </c>
      <c r="F28" s="31"/>
      <c r="G28" s="31"/>
      <c r="H28" s="31">
        <v>5000</v>
      </c>
      <c r="I28" s="31"/>
      <c r="J28" s="31"/>
      <c r="K28" s="31">
        <v>5000</v>
      </c>
      <c r="L28" s="31"/>
      <c r="M28" s="31"/>
      <c r="N28" s="31">
        <v>5000</v>
      </c>
      <c r="O28" s="31"/>
      <c r="P28" s="31"/>
      <c r="Q28" s="31">
        <v>5000</v>
      </c>
      <c r="R28" s="44"/>
    </row>
    <row r="29" spans="1:18" ht="12" customHeight="1" x14ac:dyDescent="0.2">
      <c r="A29" s="28">
        <v>25</v>
      </c>
      <c r="B29" s="28" t="s">
        <v>89</v>
      </c>
      <c r="C29" s="45" t="s">
        <v>56</v>
      </c>
      <c r="D29" s="31"/>
      <c r="E29" s="31">
        <v>31700</v>
      </c>
      <c r="F29" s="31"/>
      <c r="G29" s="31"/>
      <c r="H29" s="31">
        <v>7925</v>
      </c>
      <c r="I29" s="31"/>
      <c r="J29" s="31"/>
      <c r="K29" s="31">
        <v>7925</v>
      </c>
      <c r="L29" s="31"/>
      <c r="M29" s="31"/>
      <c r="N29" s="31">
        <v>7925</v>
      </c>
      <c r="O29" s="31"/>
      <c r="P29" s="31"/>
      <c r="Q29" s="31">
        <v>7925</v>
      </c>
      <c r="R29" s="44"/>
    </row>
    <row r="30" spans="1:18" x14ac:dyDescent="0.2">
      <c r="A30" s="28">
        <v>26</v>
      </c>
      <c r="B30" s="28" t="s">
        <v>91</v>
      </c>
      <c r="C30" s="45" t="s">
        <v>56</v>
      </c>
      <c r="D30" s="31"/>
      <c r="E30" s="31">
        <f>25000+99712</f>
        <v>124712</v>
      </c>
      <c r="F30" s="31"/>
      <c r="G30" s="31"/>
      <c r="H30" s="31">
        <v>31178</v>
      </c>
      <c r="I30" s="31"/>
      <c r="J30" s="31"/>
      <c r="K30" s="31">
        <v>31178</v>
      </c>
      <c r="L30" s="31"/>
      <c r="M30" s="31"/>
      <c r="N30" s="31">
        <v>31178</v>
      </c>
      <c r="O30" s="31"/>
      <c r="P30" s="31"/>
      <c r="Q30" s="31">
        <v>31178</v>
      </c>
      <c r="R30" s="44"/>
    </row>
    <row r="31" spans="1:18" x14ac:dyDescent="0.2">
      <c r="A31" s="28">
        <v>27</v>
      </c>
      <c r="B31" s="28" t="s">
        <v>92</v>
      </c>
      <c r="C31" s="45" t="s">
        <v>56</v>
      </c>
      <c r="D31" s="31"/>
      <c r="E31" s="31">
        <v>6908</v>
      </c>
      <c r="F31" s="31"/>
      <c r="G31" s="31"/>
      <c r="H31" s="31">
        <v>1727</v>
      </c>
      <c r="I31" s="31"/>
      <c r="J31" s="31"/>
      <c r="K31" s="31">
        <v>1727</v>
      </c>
      <c r="L31" s="31"/>
      <c r="M31" s="31"/>
      <c r="N31" s="31">
        <v>1727</v>
      </c>
      <c r="O31" s="31"/>
      <c r="P31" s="31"/>
      <c r="Q31" s="31">
        <v>1727</v>
      </c>
      <c r="R31" s="44"/>
    </row>
    <row r="32" spans="1:18" ht="25.5" x14ac:dyDescent="0.2">
      <c r="A32" s="28">
        <v>28</v>
      </c>
      <c r="B32" s="28" t="s">
        <v>93</v>
      </c>
      <c r="C32" s="45" t="s">
        <v>232</v>
      </c>
      <c r="D32" s="31"/>
      <c r="E32" s="31">
        <v>12000</v>
      </c>
      <c r="F32" s="31"/>
      <c r="G32" s="31"/>
      <c r="H32" s="31">
        <v>3000</v>
      </c>
      <c r="I32" s="31"/>
      <c r="J32" s="31"/>
      <c r="K32" s="31">
        <v>3000</v>
      </c>
      <c r="L32" s="31"/>
      <c r="M32" s="31"/>
      <c r="N32" s="31">
        <v>3000</v>
      </c>
      <c r="O32" s="31"/>
      <c r="P32" s="31"/>
      <c r="Q32" s="31">
        <v>3000</v>
      </c>
      <c r="R32" s="44"/>
    </row>
    <row r="33" spans="1:18" x14ac:dyDescent="0.2">
      <c r="A33" s="28">
        <v>29</v>
      </c>
      <c r="B33" s="28" t="s">
        <v>94</v>
      </c>
      <c r="C33" s="45" t="s">
        <v>56</v>
      </c>
      <c r="D33" s="31"/>
      <c r="E33" s="31">
        <v>10000</v>
      </c>
      <c r="F33" s="31"/>
      <c r="G33" s="31"/>
      <c r="H33" s="31">
        <v>2500</v>
      </c>
      <c r="I33" s="31"/>
      <c r="J33" s="31"/>
      <c r="K33" s="31">
        <v>2500</v>
      </c>
      <c r="L33" s="31"/>
      <c r="M33" s="31"/>
      <c r="N33" s="31">
        <v>2500</v>
      </c>
      <c r="O33" s="31"/>
      <c r="P33" s="31"/>
      <c r="Q33" s="31">
        <v>2500</v>
      </c>
      <c r="R33" s="44"/>
    </row>
    <row r="34" spans="1:18" ht="25.5" x14ac:dyDescent="0.2">
      <c r="A34" s="28">
        <v>30</v>
      </c>
      <c r="B34" s="28" t="s">
        <v>95</v>
      </c>
      <c r="C34" s="45" t="s">
        <v>56</v>
      </c>
      <c r="D34" s="31"/>
      <c r="E34" s="31">
        <v>26000</v>
      </c>
      <c r="F34" s="31"/>
      <c r="G34" s="31"/>
      <c r="H34" s="31">
        <v>6500</v>
      </c>
      <c r="I34" s="31"/>
      <c r="J34" s="31"/>
      <c r="K34" s="31">
        <v>6500</v>
      </c>
      <c r="L34" s="31"/>
      <c r="M34" s="31"/>
      <c r="N34" s="31">
        <v>6500</v>
      </c>
      <c r="O34" s="31"/>
      <c r="P34" s="31"/>
      <c r="Q34" s="31">
        <v>6500</v>
      </c>
      <c r="R34" s="44"/>
    </row>
    <row r="35" spans="1:18" ht="25.5" x14ac:dyDescent="0.2">
      <c r="A35" s="28">
        <v>31</v>
      </c>
      <c r="B35" s="28" t="s">
        <v>96</v>
      </c>
      <c r="C35" s="45" t="s">
        <v>56</v>
      </c>
      <c r="D35" s="31"/>
      <c r="E35" s="31">
        <v>10000</v>
      </c>
      <c r="F35" s="31"/>
      <c r="G35" s="31"/>
      <c r="H35" s="31">
        <v>2500</v>
      </c>
      <c r="I35" s="31"/>
      <c r="J35" s="31"/>
      <c r="K35" s="31">
        <v>2500</v>
      </c>
      <c r="L35" s="31"/>
      <c r="M35" s="31"/>
      <c r="N35" s="31">
        <v>2500</v>
      </c>
      <c r="O35" s="31"/>
      <c r="P35" s="31"/>
      <c r="Q35" s="31">
        <v>2500</v>
      </c>
      <c r="R35" s="44"/>
    </row>
    <row r="36" spans="1:18" x14ac:dyDescent="0.2">
      <c r="A36" s="28">
        <v>32</v>
      </c>
      <c r="B36" s="28" t="s">
        <v>97</v>
      </c>
      <c r="C36" s="45" t="s">
        <v>56</v>
      </c>
      <c r="D36" s="31"/>
      <c r="E36" s="31">
        <v>80782.929999999993</v>
      </c>
      <c r="F36" s="31"/>
      <c r="G36" s="31"/>
      <c r="H36" s="31">
        <v>20195.732499999998</v>
      </c>
      <c r="I36" s="31"/>
      <c r="J36" s="31"/>
      <c r="K36" s="31">
        <v>20195.732499999998</v>
      </c>
      <c r="L36" s="31"/>
      <c r="M36" s="31"/>
      <c r="N36" s="31">
        <v>20195.732499999998</v>
      </c>
      <c r="O36" s="31"/>
      <c r="P36" s="31"/>
      <c r="Q36" s="31">
        <v>20195.732499999998</v>
      </c>
      <c r="R36" s="44"/>
    </row>
    <row r="37" spans="1:18" x14ac:dyDescent="0.2">
      <c r="A37" s="28">
        <v>33</v>
      </c>
      <c r="B37" s="28" t="s">
        <v>98</v>
      </c>
      <c r="C37" s="45" t="s">
        <v>34</v>
      </c>
      <c r="D37" s="31"/>
      <c r="E37" s="31">
        <v>2000</v>
      </c>
      <c r="F37" s="31"/>
      <c r="G37" s="31"/>
      <c r="H37" s="31">
        <v>500</v>
      </c>
      <c r="I37" s="31"/>
      <c r="J37" s="31"/>
      <c r="K37" s="31">
        <v>500</v>
      </c>
      <c r="L37" s="31"/>
      <c r="M37" s="31"/>
      <c r="N37" s="31">
        <v>500</v>
      </c>
      <c r="O37" s="31"/>
      <c r="P37" s="31"/>
      <c r="Q37" s="31">
        <v>500</v>
      </c>
      <c r="R37" s="44"/>
    </row>
    <row r="38" spans="1:18" x14ac:dyDescent="0.2">
      <c r="A38" s="28">
        <v>34</v>
      </c>
      <c r="B38" s="28" t="s">
        <v>99</v>
      </c>
      <c r="C38" s="45" t="s">
        <v>56</v>
      </c>
      <c r="D38" s="31"/>
      <c r="E38" s="31">
        <v>21578.26</v>
      </c>
      <c r="F38" s="31"/>
      <c r="G38" s="31"/>
      <c r="H38" s="31">
        <v>5394.5649999999996</v>
      </c>
      <c r="I38" s="31"/>
      <c r="J38" s="31"/>
      <c r="K38" s="31">
        <v>5394.5649999999996</v>
      </c>
      <c r="L38" s="31"/>
      <c r="M38" s="31"/>
      <c r="N38" s="31">
        <v>5394.5649999999996</v>
      </c>
      <c r="O38" s="31"/>
      <c r="P38" s="31"/>
      <c r="Q38" s="31">
        <v>5394.5649999999996</v>
      </c>
      <c r="R38" s="44"/>
    </row>
    <row r="39" spans="1:18" x14ac:dyDescent="0.2">
      <c r="A39" s="28">
        <v>35</v>
      </c>
      <c r="B39" s="28" t="s">
        <v>100</v>
      </c>
      <c r="C39" s="45" t="s">
        <v>56</v>
      </c>
      <c r="D39" s="31"/>
      <c r="E39" s="31">
        <v>30490.94</v>
      </c>
      <c r="F39" s="31"/>
      <c r="G39" s="31"/>
      <c r="H39" s="31">
        <v>7622.7349999999997</v>
      </c>
      <c r="I39" s="31"/>
      <c r="J39" s="31"/>
      <c r="K39" s="31">
        <v>7622.7349999999997</v>
      </c>
      <c r="L39" s="31"/>
      <c r="M39" s="31"/>
      <c r="N39" s="31">
        <v>7622.7349999999997</v>
      </c>
      <c r="O39" s="31"/>
      <c r="P39" s="31"/>
      <c r="Q39" s="31">
        <v>7622.7349999999997</v>
      </c>
      <c r="R39" s="44"/>
    </row>
    <row r="40" spans="1:18" ht="25.5" x14ac:dyDescent="0.2">
      <c r="A40" s="28">
        <v>36</v>
      </c>
      <c r="B40" s="28" t="s">
        <v>101</v>
      </c>
      <c r="C40" s="45" t="s">
        <v>218</v>
      </c>
      <c r="D40" s="31"/>
      <c r="E40" s="31">
        <v>9892</v>
      </c>
      <c r="F40" s="31"/>
      <c r="G40" s="31"/>
      <c r="H40" s="31">
        <v>2473</v>
      </c>
      <c r="I40" s="31"/>
      <c r="J40" s="31"/>
      <c r="K40" s="31">
        <v>2473</v>
      </c>
      <c r="L40" s="31"/>
      <c r="M40" s="31"/>
      <c r="N40" s="31">
        <v>2473</v>
      </c>
      <c r="O40" s="31"/>
      <c r="P40" s="31"/>
      <c r="Q40" s="31">
        <v>2473</v>
      </c>
      <c r="R40" s="44"/>
    </row>
    <row r="41" spans="1:18" x14ac:dyDescent="0.2">
      <c r="A41" s="28">
        <v>37</v>
      </c>
      <c r="B41" s="28" t="s">
        <v>102</v>
      </c>
      <c r="C41" s="45" t="s">
        <v>56</v>
      </c>
      <c r="D41" s="31"/>
      <c r="E41" s="31">
        <v>5000</v>
      </c>
      <c r="F41" s="31"/>
      <c r="G41" s="31"/>
      <c r="H41" s="31">
        <v>1250</v>
      </c>
      <c r="I41" s="31"/>
      <c r="J41" s="31"/>
      <c r="K41" s="31">
        <v>1250</v>
      </c>
      <c r="L41" s="31"/>
      <c r="M41" s="31"/>
      <c r="N41" s="31">
        <v>1250</v>
      </c>
      <c r="O41" s="31"/>
      <c r="P41" s="31"/>
      <c r="Q41" s="31">
        <v>1250</v>
      </c>
      <c r="R41" s="44"/>
    </row>
    <row r="42" spans="1:18" ht="25.5" x14ac:dyDescent="0.2">
      <c r="A42" s="28">
        <v>38</v>
      </c>
      <c r="B42" s="28" t="s">
        <v>103</v>
      </c>
      <c r="C42" s="45" t="s">
        <v>219</v>
      </c>
      <c r="D42" s="31"/>
      <c r="E42" s="31">
        <v>8000</v>
      </c>
      <c r="F42" s="31"/>
      <c r="G42" s="31"/>
      <c r="H42" s="31">
        <v>2000</v>
      </c>
      <c r="I42" s="31"/>
      <c r="J42" s="31"/>
      <c r="K42" s="31">
        <v>2000</v>
      </c>
      <c r="L42" s="31"/>
      <c r="M42" s="31"/>
      <c r="N42" s="31">
        <v>2000</v>
      </c>
      <c r="O42" s="31"/>
      <c r="P42" s="31"/>
      <c r="Q42" s="31">
        <v>2000</v>
      </c>
      <c r="R42" s="44"/>
    </row>
    <row r="43" spans="1:18" ht="25.5" x14ac:dyDescent="0.2">
      <c r="A43" s="28">
        <v>39</v>
      </c>
      <c r="B43" s="28" t="s">
        <v>104</v>
      </c>
      <c r="C43" s="45" t="s">
        <v>56</v>
      </c>
      <c r="D43" s="31"/>
      <c r="E43" s="31">
        <v>5500</v>
      </c>
      <c r="F43" s="31"/>
      <c r="G43" s="31"/>
      <c r="H43" s="31">
        <v>1375</v>
      </c>
      <c r="I43" s="31"/>
      <c r="J43" s="31"/>
      <c r="K43" s="31">
        <v>1375</v>
      </c>
      <c r="L43" s="31"/>
      <c r="M43" s="31"/>
      <c r="N43" s="31">
        <v>1375</v>
      </c>
      <c r="O43" s="31"/>
      <c r="P43" s="31"/>
      <c r="Q43" s="31">
        <v>1375</v>
      </c>
      <c r="R43" s="44"/>
    </row>
    <row r="44" spans="1:18" x14ac:dyDescent="0.2">
      <c r="A44" s="28">
        <v>40</v>
      </c>
      <c r="B44" s="28" t="s">
        <v>105</v>
      </c>
      <c r="C44" s="45" t="s">
        <v>63</v>
      </c>
      <c r="D44" s="31"/>
      <c r="E44" s="31">
        <v>5000</v>
      </c>
      <c r="F44" s="31"/>
      <c r="G44" s="31"/>
      <c r="H44" s="31">
        <v>1250</v>
      </c>
      <c r="I44" s="31"/>
      <c r="J44" s="31"/>
      <c r="K44" s="31">
        <v>1250</v>
      </c>
      <c r="L44" s="31"/>
      <c r="M44" s="31"/>
      <c r="N44" s="31">
        <v>1250</v>
      </c>
      <c r="O44" s="31"/>
      <c r="P44" s="31"/>
      <c r="Q44" s="31">
        <v>1250</v>
      </c>
      <c r="R44" s="44"/>
    </row>
    <row r="45" spans="1:18" ht="38.25" x14ac:dyDescent="0.2">
      <c r="A45" s="28">
        <v>41</v>
      </c>
      <c r="B45" s="28" t="s">
        <v>106</v>
      </c>
      <c r="C45" s="45" t="s">
        <v>56</v>
      </c>
      <c r="D45" s="31"/>
      <c r="E45" s="31">
        <v>5500</v>
      </c>
      <c r="F45" s="31"/>
      <c r="G45" s="31"/>
      <c r="H45" s="31">
        <v>1375</v>
      </c>
      <c r="I45" s="31"/>
      <c r="J45" s="31"/>
      <c r="K45" s="31">
        <v>1375</v>
      </c>
      <c r="L45" s="31"/>
      <c r="M45" s="31"/>
      <c r="N45" s="31">
        <v>1375</v>
      </c>
      <c r="O45" s="31"/>
      <c r="P45" s="31"/>
      <c r="Q45" s="31">
        <v>1375</v>
      </c>
      <c r="R45" s="44"/>
    </row>
    <row r="46" spans="1:18" ht="25.5" x14ac:dyDescent="0.2">
      <c r="A46" s="28">
        <v>42</v>
      </c>
      <c r="B46" s="28" t="s">
        <v>107</v>
      </c>
      <c r="C46" s="45" t="s">
        <v>218</v>
      </c>
      <c r="D46" s="31"/>
      <c r="E46" s="31">
        <v>8490</v>
      </c>
      <c r="F46" s="31"/>
      <c r="G46" s="31"/>
      <c r="H46" s="31">
        <v>2122.5</v>
      </c>
      <c r="I46" s="31"/>
      <c r="J46" s="31"/>
      <c r="K46" s="31">
        <v>2122.5</v>
      </c>
      <c r="L46" s="31"/>
      <c r="M46" s="31"/>
      <c r="N46" s="31">
        <v>2122.5</v>
      </c>
      <c r="O46" s="31"/>
      <c r="P46" s="31"/>
      <c r="Q46" s="31">
        <v>2122.5</v>
      </c>
      <c r="R46" s="44"/>
    </row>
    <row r="47" spans="1:18" ht="25.5" x14ac:dyDescent="0.2">
      <c r="A47" s="28">
        <v>43</v>
      </c>
      <c r="B47" s="28" t="s">
        <v>108</v>
      </c>
      <c r="C47" s="45" t="s">
        <v>218</v>
      </c>
      <c r="D47" s="31"/>
      <c r="E47" s="31">
        <v>9255</v>
      </c>
      <c r="F47" s="31"/>
      <c r="G47" s="31"/>
      <c r="H47" s="31">
        <v>2313.75</v>
      </c>
      <c r="I47" s="31"/>
      <c r="J47" s="31"/>
      <c r="K47" s="31">
        <v>2313.75</v>
      </c>
      <c r="L47" s="31"/>
      <c r="M47" s="31"/>
      <c r="N47" s="31">
        <v>2313.75</v>
      </c>
      <c r="O47" s="31"/>
      <c r="P47" s="31"/>
      <c r="Q47" s="31">
        <v>2313.75</v>
      </c>
      <c r="R47" s="44"/>
    </row>
    <row r="48" spans="1:18" ht="25.5" x14ac:dyDescent="0.2">
      <c r="A48" s="28">
        <v>44</v>
      </c>
      <c r="B48" s="28" t="s">
        <v>127</v>
      </c>
      <c r="C48" s="45" t="s">
        <v>218</v>
      </c>
      <c r="D48" s="31"/>
      <c r="E48" s="31">
        <v>10500</v>
      </c>
      <c r="F48" s="31"/>
      <c r="G48" s="31"/>
      <c r="H48" s="31">
        <v>2625</v>
      </c>
      <c r="I48" s="31"/>
      <c r="J48" s="31"/>
      <c r="K48" s="31">
        <v>2625</v>
      </c>
      <c r="L48" s="31"/>
      <c r="M48" s="31"/>
      <c r="N48" s="31">
        <v>2625</v>
      </c>
      <c r="O48" s="31"/>
      <c r="P48" s="31"/>
      <c r="Q48" s="31">
        <v>2625</v>
      </c>
      <c r="R48" s="44"/>
    </row>
    <row r="49" spans="1:18" ht="25.5" x14ac:dyDescent="0.2">
      <c r="A49" s="28">
        <v>45</v>
      </c>
      <c r="B49" s="28" t="s">
        <v>128</v>
      </c>
      <c r="C49" s="45" t="s">
        <v>220</v>
      </c>
      <c r="D49" s="31"/>
      <c r="E49" s="31">
        <v>5000</v>
      </c>
      <c r="F49" s="31"/>
      <c r="G49" s="31"/>
      <c r="H49" s="31">
        <v>1250</v>
      </c>
      <c r="I49" s="31"/>
      <c r="J49" s="31"/>
      <c r="K49" s="31">
        <v>1250</v>
      </c>
      <c r="L49" s="31"/>
      <c r="M49" s="31"/>
      <c r="N49" s="31">
        <v>1250</v>
      </c>
      <c r="O49" s="31"/>
      <c r="P49" s="31"/>
      <c r="Q49" s="31">
        <v>1250</v>
      </c>
      <c r="R49" s="44"/>
    </row>
    <row r="50" spans="1:18" x14ac:dyDescent="0.2">
      <c r="A50" s="28">
        <v>46</v>
      </c>
      <c r="B50" s="28" t="s">
        <v>129</v>
      </c>
      <c r="C50" s="45" t="s">
        <v>56</v>
      </c>
      <c r="D50" s="31"/>
      <c r="E50" s="31">
        <v>5000</v>
      </c>
      <c r="F50" s="31"/>
      <c r="G50" s="31"/>
      <c r="H50" s="31">
        <v>1250</v>
      </c>
      <c r="I50" s="31"/>
      <c r="J50" s="31"/>
      <c r="K50" s="31">
        <v>1250</v>
      </c>
      <c r="L50" s="31"/>
      <c r="M50" s="31"/>
      <c r="N50" s="31">
        <v>1250</v>
      </c>
      <c r="O50" s="31"/>
      <c r="P50" s="31"/>
      <c r="Q50" s="31">
        <v>1250</v>
      </c>
      <c r="R50" s="44"/>
    </row>
    <row r="51" spans="1:18" ht="25.5" x14ac:dyDescent="0.2">
      <c r="A51" s="28">
        <v>47</v>
      </c>
      <c r="B51" s="28" t="s">
        <v>130</v>
      </c>
      <c r="C51" s="45" t="s">
        <v>56</v>
      </c>
      <c r="D51" s="31"/>
      <c r="E51" s="31">
        <v>200000</v>
      </c>
      <c r="F51" s="31"/>
      <c r="G51" s="31"/>
      <c r="H51" s="31">
        <v>50000</v>
      </c>
      <c r="I51" s="31"/>
      <c r="J51" s="31"/>
      <c r="K51" s="31">
        <v>50000</v>
      </c>
      <c r="L51" s="31"/>
      <c r="M51" s="31"/>
      <c r="N51" s="31">
        <v>50000</v>
      </c>
      <c r="O51" s="31"/>
      <c r="P51" s="31"/>
      <c r="Q51" s="31">
        <v>50000</v>
      </c>
      <c r="R51" s="44"/>
    </row>
    <row r="52" spans="1:18" ht="25.5" x14ac:dyDescent="0.2">
      <c r="A52" s="28">
        <v>48</v>
      </c>
      <c r="B52" s="28" t="s">
        <v>131</v>
      </c>
      <c r="C52" s="45" t="s">
        <v>56</v>
      </c>
      <c r="D52" s="31"/>
      <c r="E52" s="31">
        <v>10000</v>
      </c>
      <c r="F52" s="31"/>
      <c r="G52" s="31"/>
      <c r="H52" s="31">
        <v>2500</v>
      </c>
      <c r="I52" s="31"/>
      <c r="J52" s="31"/>
      <c r="K52" s="31">
        <v>2500</v>
      </c>
      <c r="L52" s="31"/>
      <c r="M52" s="31"/>
      <c r="N52" s="31">
        <v>2500</v>
      </c>
      <c r="O52" s="31"/>
      <c r="P52" s="31"/>
      <c r="Q52" s="31">
        <v>2500</v>
      </c>
      <c r="R52" s="44"/>
    </row>
    <row r="53" spans="1:18" x14ac:dyDescent="0.2">
      <c r="A53" s="28">
        <v>49</v>
      </c>
      <c r="B53" s="28" t="s">
        <v>133</v>
      </c>
      <c r="C53" s="45" t="s">
        <v>56</v>
      </c>
      <c r="D53" s="31"/>
      <c r="E53" s="31">
        <v>5000</v>
      </c>
      <c r="F53" s="31"/>
      <c r="G53" s="31"/>
      <c r="H53" s="31">
        <v>1250</v>
      </c>
      <c r="I53" s="31"/>
      <c r="J53" s="31"/>
      <c r="K53" s="31">
        <v>1250</v>
      </c>
      <c r="L53" s="31"/>
      <c r="M53" s="31"/>
      <c r="N53" s="31">
        <v>1250</v>
      </c>
      <c r="O53" s="31"/>
      <c r="P53" s="31"/>
      <c r="Q53" s="31">
        <v>1250</v>
      </c>
      <c r="R53" s="44"/>
    </row>
    <row r="54" spans="1:18" ht="25.5" x14ac:dyDescent="0.2">
      <c r="A54" s="28">
        <v>50</v>
      </c>
      <c r="B54" s="28" t="s">
        <v>132</v>
      </c>
      <c r="C54" s="45" t="s">
        <v>56</v>
      </c>
      <c r="D54" s="31"/>
      <c r="E54" s="31">
        <v>5000</v>
      </c>
      <c r="F54" s="31"/>
      <c r="G54" s="31"/>
      <c r="H54" s="31">
        <v>1250</v>
      </c>
      <c r="I54" s="31"/>
      <c r="J54" s="31"/>
      <c r="K54" s="31">
        <v>1250</v>
      </c>
      <c r="L54" s="31"/>
      <c r="M54" s="31"/>
      <c r="N54" s="31">
        <v>1250</v>
      </c>
      <c r="O54" s="31"/>
      <c r="P54" s="31"/>
      <c r="Q54" s="31">
        <v>1250</v>
      </c>
      <c r="R54" s="44"/>
    </row>
    <row r="55" spans="1:18" x14ac:dyDescent="0.2">
      <c r="A55" s="28">
        <v>51</v>
      </c>
      <c r="B55" s="28" t="s">
        <v>135</v>
      </c>
      <c r="C55" s="45" t="s">
        <v>56</v>
      </c>
      <c r="D55" s="31"/>
      <c r="E55" s="31">
        <v>10000</v>
      </c>
      <c r="F55" s="31"/>
      <c r="G55" s="31"/>
      <c r="H55" s="31">
        <v>2500</v>
      </c>
      <c r="I55" s="31"/>
      <c r="J55" s="31"/>
      <c r="K55" s="31">
        <v>2500</v>
      </c>
      <c r="L55" s="31"/>
      <c r="M55" s="31"/>
      <c r="N55" s="31">
        <v>2500</v>
      </c>
      <c r="O55" s="31"/>
      <c r="P55" s="31"/>
      <c r="Q55" s="31">
        <v>2500</v>
      </c>
      <c r="R55" s="44"/>
    </row>
    <row r="56" spans="1:18" ht="51" x14ac:dyDescent="0.2">
      <c r="A56" s="28">
        <v>52</v>
      </c>
      <c r="B56" s="28" t="s">
        <v>134</v>
      </c>
      <c r="C56" s="45" t="s">
        <v>109</v>
      </c>
      <c r="D56" s="31"/>
      <c r="E56" s="31">
        <v>7500</v>
      </c>
      <c r="F56" s="31"/>
      <c r="G56" s="31"/>
      <c r="H56" s="31">
        <v>1875</v>
      </c>
      <c r="I56" s="31"/>
      <c r="J56" s="31"/>
      <c r="K56" s="31">
        <v>1875</v>
      </c>
      <c r="L56" s="31"/>
      <c r="M56" s="31"/>
      <c r="N56" s="31">
        <v>1875</v>
      </c>
      <c r="O56" s="31"/>
      <c r="P56" s="31"/>
      <c r="Q56" s="31">
        <v>1875</v>
      </c>
      <c r="R56" s="44"/>
    </row>
    <row r="57" spans="1:18" ht="51" x14ac:dyDescent="0.2">
      <c r="A57" s="28">
        <v>53</v>
      </c>
      <c r="B57" s="28" t="s">
        <v>136</v>
      </c>
      <c r="C57" s="45" t="s">
        <v>109</v>
      </c>
      <c r="D57" s="31"/>
      <c r="E57" s="31">
        <v>3500</v>
      </c>
      <c r="F57" s="31"/>
      <c r="G57" s="31"/>
      <c r="H57" s="31">
        <v>875</v>
      </c>
      <c r="I57" s="31"/>
      <c r="J57" s="31"/>
      <c r="K57" s="31">
        <v>875</v>
      </c>
      <c r="L57" s="31"/>
      <c r="M57" s="31"/>
      <c r="N57" s="31">
        <v>875</v>
      </c>
      <c r="O57" s="31"/>
      <c r="P57" s="31"/>
      <c r="Q57" s="31">
        <v>875</v>
      </c>
      <c r="R57" s="44"/>
    </row>
    <row r="58" spans="1:18" ht="38.25" x14ac:dyDescent="0.2">
      <c r="A58" s="28">
        <v>54</v>
      </c>
      <c r="B58" s="28" t="s">
        <v>138</v>
      </c>
      <c r="C58" s="45" t="s">
        <v>109</v>
      </c>
      <c r="D58" s="31"/>
      <c r="E58" s="31">
        <v>15000</v>
      </c>
      <c r="F58" s="31"/>
      <c r="G58" s="31"/>
      <c r="H58" s="31">
        <v>3750</v>
      </c>
      <c r="I58" s="31"/>
      <c r="J58" s="31"/>
      <c r="K58" s="31">
        <v>3750</v>
      </c>
      <c r="L58" s="31"/>
      <c r="M58" s="31"/>
      <c r="N58" s="31">
        <v>3750</v>
      </c>
      <c r="O58" s="31"/>
      <c r="P58" s="31"/>
      <c r="Q58" s="31">
        <v>3750</v>
      </c>
      <c r="R58" s="44"/>
    </row>
    <row r="59" spans="1:18" ht="25.5" x14ac:dyDescent="0.2">
      <c r="A59" s="28">
        <v>55</v>
      </c>
      <c r="B59" s="28" t="s">
        <v>137</v>
      </c>
      <c r="C59" s="45" t="s">
        <v>109</v>
      </c>
      <c r="D59" s="31"/>
      <c r="E59" s="31">
        <v>3800</v>
      </c>
      <c r="F59" s="31"/>
      <c r="G59" s="31"/>
      <c r="H59" s="31">
        <v>950</v>
      </c>
      <c r="I59" s="31"/>
      <c r="J59" s="31"/>
      <c r="K59" s="31">
        <v>950</v>
      </c>
      <c r="L59" s="31"/>
      <c r="M59" s="31"/>
      <c r="N59" s="31">
        <v>950</v>
      </c>
      <c r="O59" s="31"/>
      <c r="P59" s="31"/>
      <c r="Q59" s="31">
        <v>950</v>
      </c>
      <c r="R59" s="44"/>
    </row>
    <row r="60" spans="1:18" ht="38.25" x14ac:dyDescent="0.2">
      <c r="A60" s="28">
        <v>56</v>
      </c>
      <c r="B60" s="28" t="s">
        <v>139</v>
      </c>
      <c r="C60" s="45" t="s">
        <v>109</v>
      </c>
      <c r="D60" s="31"/>
      <c r="E60" s="31">
        <v>6200</v>
      </c>
      <c r="F60" s="31"/>
      <c r="G60" s="31"/>
      <c r="H60" s="31">
        <v>1550</v>
      </c>
      <c r="I60" s="31"/>
      <c r="J60" s="31"/>
      <c r="K60" s="31">
        <v>1550</v>
      </c>
      <c r="L60" s="31"/>
      <c r="M60" s="31"/>
      <c r="N60" s="31">
        <v>1550</v>
      </c>
      <c r="O60" s="31"/>
      <c r="P60" s="31"/>
      <c r="Q60" s="31">
        <v>1550</v>
      </c>
      <c r="R60" s="44"/>
    </row>
    <row r="61" spans="1:18" ht="25.5" x14ac:dyDescent="0.2">
      <c r="A61" s="28">
        <v>57</v>
      </c>
      <c r="B61" s="28" t="s">
        <v>141</v>
      </c>
      <c r="C61" s="45" t="s">
        <v>109</v>
      </c>
      <c r="D61" s="31"/>
      <c r="E61" s="31">
        <v>3000</v>
      </c>
      <c r="F61" s="31"/>
      <c r="G61" s="31"/>
      <c r="H61" s="31">
        <v>750</v>
      </c>
      <c r="I61" s="31"/>
      <c r="J61" s="31"/>
      <c r="K61" s="31">
        <v>750</v>
      </c>
      <c r="L61" s="31"/>
      <c r="M61" s="31"/>
      <c r="N61" s="31">
        <v>750</v>
      </c>
      <c r="O61" s="31"/>
      <c r="P61" s="31"/>
      <c r="Q61" s="31">
        <v>750</v>
      </c>
      <c r="R61" s="44"/>
    </row>
    <row r="62" spans="1:18" ht="25.5" x14ac:dyDescent="0.2">
      <c r="A62" s="28">
        <v>58</v>
      </c>
      <c r="B62" s="28" t="s">
        <v>140</v>
      </c>
      <c r="C62" s="45" t="s">
        <v>109</v>
      </c>
      <c r="D62" s="31"/>
      <c r="E62" s="31">
        <v>3000</v>
      </c>
      <c r="F62" s="31"/>
      <c r="G62" s="31"/>
      <c r="H62" s="31">
        <v>750</v>
      </c>
      <c r="I62" s="31"/>
      <c r="J62" s="31"/>
      <c r="K62" s="31">
        <v>750</v>
      </c>
      <c r="L62" s="31"/>
      <c r="M62" s="31"/>
      <c r="N62" s="31">
        <v>750</v>
      </c>
      <c r="O62" s="31"/>
      <c r="P62" s="31"/>
      <c r="Q62" s="31">
        <v>750</v>
      </c>
      <c r="R62" s="44"/>
    </row>
    <row r="63" spans="1:18" ht="27" customHeight="1" x14ac:dyDescent="0.2">
      <c r="A63" s="28">
        <v>59</v>
      </c>
      <c r="B63" s="28" t="s">
        <v>110</v>
      </c>
      <c r="C63" s="45" t="s">
        <v>109</v>
      </c>
      <c r="D63" s="31"/>
      <c r="E63" s="31">
        <v>8000</v>
      </c>
      <c r="F63" s="31"/>
      <c r="G63" s="31"/>
      <c r="H63" s="31">
        <v>2000</v>
      </c>
      <c r="I63" s="31"/>
      <c r="J63" s="31"/>
      <c r="K63" s="31">
        <v>2000</v>
      </c>
      <c r="L63" s="31"/>
      <c r="M63" s="31"/>
      <c r="N63" s="31">
        <v>2000</v>
      </c>
      <c r="O63" s="31"/>
      <c r="P63" s="31"/>
      <c r="Q63" s="31">
        <v>2000</v>
      </c>
      <c r="R63" s="44"/>
    </row>
    <row r="64" spans="1:18" x14ac:dyDescent="0.2">
      <c r="A64" s="28">
        <v>60</v>
      </c>
      <c r="B64" s="28" t="s">
        <v>111</v>
      </c>
      <c r="C64" s="45" t="s">
        <v>56</v>
      </c>
      <c r="D64" s="31"/>
      <c r="E64" s="31">
        <v>4500</v>
      </c>
      <c r="F64" s="31"/>
      <c r="G64" s="31"/>
      <c r="H64" s="31">
        <v>1125</v>
      </c>
      <c r="I64" s="31"/>
      <c r="J64" s="31"/>
      <c r="K64" s="31">
        <v>1125</v>
      </c>
      <c r="L64" s="31"/>
      <c r="M64" s="31"/>
      <c r="N64" s="31">
        <v>1125</v>
      </c>
      <c r="O64" s="31"/>
      <c r="P64" s="31"/>
      <c r="Q64" s="31">
        <v>1125</v>
      </c>
      <c r="R64" s="44"/>
    </row>
    <row r="65" spans="1:18" x14ac:dyDescent="0.2">
      <c r="A65" s="28">
        <v>61</v>
      </c>
      <c r="B65" s="28" t="s">
        <v>142</v>
      </c>
      <c r="C65" s="45" t="s">
        <v>56</v>
      </c>
      <c r="D65" s="31"/>
      <c r="E65" s="31">
        <v>60600</v>
      </c>
      <c r="F65" s="31"/>
      <c r="G65" s="31"/>
      <c r="H65" s="31">
        <v>15150</v>
      </c>
      <c r="I65" s="31"/>
      <c r="J65" s="31"/>
      <c r="K65" s="31">
        <v>15150</v>
      </c>
      <c r="L65" s="31"/>
      <c r="M65" s="31"/>
      <c r="N65" s="31">
        <v>15150</v>
      </c>
      <c r="O65" s="31"/>
      <c r="P65" s="31"/>
      <c r="Q65" s="31">
        <v>15150</v>
      </c>
      <c r="R65" s="44"/>
    </row>
    <row r="66" spans="1:18" x14ac:dyDescent="0.2">
      <c r="A66" s="28">
        <v>62</v>
      </c>
      <c r="B66" s="28" t="s">
        <v>143</v>
      </c>
      <c r="C66" s="45" t="s">
        <v>56</v>
      </c>
      <c r="D66" s="31"/>
      <c r="E66" s="31">
        <v>5000</v>
      </c>
      <c r="F66" s="31"/>
      <c r="G66" s="31"/>
      <c r="H66" s="31">
        <v>1250</v>
      </c>
      <c r="I66" s="31"/>
      <c r="J66" s="31"/>
      <c r="K66" s="31">
        <v>1250</v>
      </c>
      <c r="L66" s="31"/>
      <c r="M66" s="31"/>
      <c r="N66" s="31">
        <v>1250</v>
      </c>
      <c r="O66" s="31"/>
      <c r="P66" s="31"/>
      <c r="Q66" s="31">
        <v>1250</v>
      </c>
      <c r="R66" s="44"/>
    </row>
    <row r="67" spans="1:18" ht="38.25" x14ac:dyDescent="0.2">
      <c r="A67" s="64">
        <v>63</v>
      </c>
      <c r="B67" s="28" t="s">
        <v>144</v>
      </c>
      <c r="C67" s="45" t="s">
        <v>56</v>
      </c>
      <c r="D67" s="31"/>
      <c r="E67" s="31">
        <v>10000</v>
      </c>
      <c r="F67" s="31"/>
      <c r="G67" s="31"/>
      <c r="H67" s="31">
        <v>2500</v>
      </c>
      <c r="I67" s="31"/>
      <c r="J67" s="31"/>
      <c r="K67" s="31">
        <v>2500</v>
      </c>
      <c r="L67" s="31"/>
      <c r="M67" s="31"/>
      <c r="N67" s="31">
        <v>2500</v>
      </c>
      <c r="O67" s="31"/>
      <c r="P67" s="31"/>
      <c r="Q67" s="31">
        <v>2500</v>
      </c>
      <c r="R67" s="44"/>
    </row>
    <row r="68" spans="1:18" ht="25.5" x14ac:dyDescent="0.2">
      <c r="A68" s="75">
        <v>64</v>
      </c>
      <c r="B68" s="28" t="s">
        <v>112</v>
      </c>
      <c r="C68" s="78" t="s">
        <v>56</v>
      </c>
      <c r="D68" s="31"/>
      <c r="E68" s="31">
        <v>120000</v>
      </c>
      <c r="F68" s="31"/>
      <c r="G68" s="31"/>
      <c r="H68" s="31">
        <v>30000</v>
      </c>
      <c r="I68" s="31"/>
      <c r="J68" s="31"/>
      <c r="K68" s="31">
        <v>30000</v>
      </c>
      <c r="L68" s="31"/>
      <c r="M68" s="31"/>
      <c r="N68" s="31">
        <v>30000</v>
      </c>
      <c r="O68" s="31"/>
      <c r="P68" s="31"/>
      <c r="Q68" s="31">
        <v>30000</v>
      </c>
      <c r="R68" s="44"/>
    </row>
    <row r="69" spans="1:18" x14ac:dyDescent="0.2">
      <c r="A69" s="76"/>
      <c r="B69" s="28" t="s">
        <v>113</v>
      </c>
      <c r="C69" s="79"/>
      <c r="D69" s="31"/>
      <c r="E69" s="31"/>
      <c r="F69" s="31"/>
      <c r="G69" s="31"/>
      <c r="H69" s="31">
        <v>0</v>
      </c>
      <c r="I69" s="31"/>
      <c r="J69" s="31"/>
      <c r="K69" s="31">
        <v>0</v>
      </c>
      <c r="L69" s="31"/>
      <c r="M69" s="31"/>
      <c r="N69" s="31">
        <v>0</v>
      </c>
      <c r="O69" s="31"/>
      <c r="P69" s="31"/>
      <c r="Q69" s="31">
        <v>0</v>
      </c>
      <c r="R69" s="44"/>
    </row>
    <row r="70" spans="1:18" x14ac:dyDescent="0.2">
      <c r="A70" s="77"/>
      <c r="B70" s="28" t="s">
        <v>114</v>
      </c>
      <c r="C70" s="80"/>
      <c r="D70" s="31"/>
      <c r="E70" s="31"/>
      <c r="F70" s="31"/>
      <c r="G70" s="31"/>
      <c r="H70" s="31">
        <v>0</v>
      </c>
      <c r="I70" s="31"/>
      <c r="J70" s="31"/>
      <c r="K70" s="31">
        <v>0</v>
      </c>
      <c r="L70" s="31"/>
      <c r="M70" s="31"/>
      <c r="N70" s="31">
        <v>0</v>
      </c>
      <c r="O70" s="31"/>
      <c r="P70" s="31"/>
      <c r="Q70" s="31">
        <v>0</v>
      </c>
      <c r="R70" s="44"/>
    </row>
    <row r="71" spans="1:18" x14ac:dyDescent="0.2">
      <c r="A71" s="28">
        <v>65</v>
      </c>
      <c r="B71" s="28" t="s">
        <v>145</v>
      </c>
      <c r="C71" s="45" t="s">
        <v>56</v>
      </c>
      <c r="D71" s="31"/>
      <c r="E71" s="31">
        <v>24000</v>
      </c>
      <c r="F71" s="31"/>
      <c r="G71" s="31"/>
      <c r="H71" s="31">
        <v>6000</v>
      </c>
      <c r="I71" s="31"/>
      <c r="J71" s="31"/>
      <c r="K71" s="31">
        <v>6000</v>
      </c>
      <c r="L71" s="31"/>
      <c r="M71" s="31"/>
      <c r="N71" s="31">
        <v>6000</v>
      </c>
      <c r="O71" s="31"/>
      <c r="P71" s="31"/>
      <c r="Q71" s="31">
        <v>6000</v>
      </c>
      <c r="R71" s="44"/>
    </row>
    <row r="72" spans="1:18" ht="25.5" x14ac:dyDescent="0.2">
      <c r="A72" s="28">
        <v>66</v>
      </c>
      <c r="B72" s="28" t="s">
        <v>146</v>
      </c>
      <c r="C72" s="45" t="s">
        <v>56</v>
      </c>
      <c r="D72" s="31"/>
      <c r="E72" s="31">
        <v>407458.46</v>
      </c>
      <c r="F72" s="31"/>
      <c r="G72" s="31"/>
      <c r="H72" s="31">
        <v>101864.61500000001</v>
      </c>
      <c r="I72" s="31"/>
      <c r="J72" s="31"/>
      <c r="K72" s="31">
        <v>101864.61500000001</v>
      </c>
      <c r="L72" s="31"/>
      <c r="M72" s="31"/>
      <c r="N72" s="31">
        <v>101864.61500000001</v>
      </c>
      <c r="O72" s="31"/>
      <c r="P72" s="31"/>
      <c r="Q72" s="31">
        <v>101864.61500000001</v>
      </c>
      <c r="R72" s="44"/>
    </row>
    <row r="73" spans="1:18" x14ac:dyDescent="0.2">
      <c r="A73" s="28">
        <v>67</v>
      </c>
      <c r="B73" s="28" t="s">
        <v>148</v>
      </c>
      <c r="C73" s="45" t="s">
        <v>34</v>
      </c>
      <c r="D73" s="31"/>
      <c r="E73" s="31">
        <v>3000</v>
      </c>
      <c r="F73" s="31"/>
      <c r="G73" s="31"/>
      <c r="H73" s="31">
        <v>750</v>
      </c>
      <c r="I73" s="31"/>
      <c r="J73" s="31"/>
      <c r="K73" s="31">
        <v>750</v>
      </c>
      <c r="L73" s="31"/>
      <c r="M73" s="31"/>
      <c r="N73" s="31">
        <v>750</v>
      </c>
      <c r="O73" s="31"/>
      <c r="P73" s="31"/>
      <c r="Q73" s="31">
        <v>750</v>
      </c>
      <c r="R73" s="44"/>
    </row>
    <row r="74" spans="1:18" ht="25.5" x14ac:dyDescent="0.2">
      <c r="A74" s="28">
        <v>68</v>
      </c>
      <c r="B74" s="28" t="s">
        <v>147</v>
      </c>
      <c r="C74" s="45" t="s">
        <v>115</v>
      </c>
      <c r="D74" s="31"/>
      <c r="E74" s="31">
        <v>5000</v>
      </c>
      <c r="F74" s="31"/>
      <c r="G74" s="31"/>
      <c r="H74" s="31">
        <v>1250</v>
      </c>
      <c r="I74" s="31"/>
      <c r="J74" s="31"/>
      <c r="K74" s="31">
        <v>1250</v>
      </c>
      <c r="L74" s="31"/>
      <c r="M74" s="31"/>
      <c r="N74" s="31">
        <v>1250</v>
      </c>
      <c r="O74" s="31"/>
      <c r="P74" s="31"/>
      <c r="Q74" s="31">
        <v>1250</v>
      </c>
      <c r="R74" s="44"/>
    </row>
    <row r="75" spans="1:18" x14ac:dyDescent="0.2">
      <c r="A75" s="28">
        <v>69</v>
      </c>
      <c r="B75" s="28" t="s">
        <v>149</v>
      </c>
      <c r="C75" s="45" t="s">
        <v>115</v>
      </c>
      <c r="D75" s="31"/>
      <c r="E75" s="31">
        <v>6000</v>
      </c>
      <c r="F75" s="31"/>
      <c r="G75" s="31"/>
      <c r="H75" s="31">
        <v>1500</v>
      </c>
      <c r="I75" s="31"/>
      <c r="J75" s="31"/>
      <c r="K75" s="31">
        <v>1500</v>
      </c>
      <c r="L75" s="31"/>
      <c r="M75" s="31"/>
      <c r="N75" s="31">
        <v>1500</v>
      </c>
      <c r="O75" s="31"/>
      <c r="P75" s="31"/>
      <c r="Q75" s="31">
        <v>1500</v>
      </c>
      <c r="R75" s="44"/>
    </row>
    <row r="76" spans="1:18" x14ac:dyDescent="0.2">
      <c r="A76" s="28">
        <v>70</v>
      </c>
      <c r="B76" s="28" t="s">
        <v>150</v>
      </c>
      <c r="C76" s="45" t="s">
        <v>115</v>
      </c>
      <c r="D76" s="31"/>
      <c r="E76" s="31">
        <v>3035</v>
      </c>
      <c r="F76" s="31"/>
      <c r="G76" s="31"/>
      <c r="H76" s="31">
        <v>758.75</v>
      </c>
      <c r="I76" s="31"/>
      <c r="J76" s="31"/>
      <c r="K76" s="31">
        <v>758.75</v>
      </c>
      <c r="L76" s="31"/>
      <c r="M76" s="31"/>
      <c r="N76" s="31">
        <v>758.75</v>
      </c>
      <c r="O76" s="31"/>
      <c r="P76" s="31"/>
      <c r="Q76" s="31">
        <v>758.75</v>
      </c>
      <c r="R76" s="44"/>
    </row>
    <row r="77" spans="1:18" ht="25.5" x14ac:dyDescent="0.2">
      <c r="A77" s="28">
        <v>71</v>
      </c>
      <c r="B77" s="28" t="s">
        <v>151</v>
      </c>
      <c r="C77" s="45" t="s">
        <v>211</v>
      </c>
      <c r="D77" s="31"/>
      <c r="E77" s="31">
        <v>24700</v>
      </c>
      <c r="F77" s="31"/>
      <c r="G77" s="31"/>
      <c r="H77" s="31">
        <v>6175</v>
      </c>
      <c r="I77" s="31"/>
      <c r="J77" s="31"/>
      <c r="K77" s="31">
        <v>6175</v>
      </c>
      <c r="L77" s="31"/>
      <c r="M77" s="31"/>
      <c r="N77" s="31">
        <v>6175</v>
      </c>
      <c r="O77" s="31"/>
      <c r="P77" s="31"/>
      <c r="Q77" s="31">
        <v>6175</v>
      </c>
      <c r="R77" s="44"/>
    </row>
    <row r="78" spans="1:18" ht="25.5" x14ac:dyDescent="0.2">
      <c r="A78" s="28">
        <v>72</v>
      </c>
      <c r="B78" s="28" t="s">
        <v>153</v>
      </c>
      <c r="C78" s="45" t="s">
        <v>56</v>
      </c>
      <c r="D78" s="31"/>
      <c r="E78" s="31">
        <v>2000</v>
      </c>
      <c r="F78" s="31"/>
      <c r="G78" s="31"/>
      <c r="H78" s="31">
        <v>500</v>
      </c>
      <c r="I78" s="31"/>
      <c r="J78" s="31"/>
      <c r="K78" s="31">
        <v>500</v>
      </c>
      <c r="L78" s="31"/>
      <c r="M78" s="31"/>
      <c r="N78" s="31">
        <v>500</v>
      </c>
      <c r="O78" s="31"/>
      <c r="P78" s="31"/>
      <c r="Q78" s="31">
        <v>500</v>
      </c>
      <c r="R78" s="44"/>
    </row>
    <row r="79" spans="1:18" ht="25.5" x14ac:dyDescent="0.2">
      <c r="A79" s="28">
        <v>73</v>
      </c>
      <c r="B79" s="28" t="s">
        <v>152</v>
      </c>
      <c r="C79" s="45" t="s">
        <v>56</v>
      </c>
      <c r="D79" s="31"/>
      <c r="E79" s="31">
        <v>33289.440000000002</v>
      </c>
      <c r="F79" s="31"/>
      <c r="G79" s="31"/>
      <c r="H79" s="31">
        <v>8322.36</v>
      </c>
      <c r="I79" s="31"/>
      <c r="J79" s="31"/>
      <c r="K79" s="31">
        <v>8322.36</v>
      </c>
      <c r="L79" s="31"/>
      <c r="M79" s="31"/>
      <c r="N79" s="31">
        <v>8322.36</v>
      </c>
      <c r="O79" s="31"/>
      <c r="P79" s="31"/>
      <c r="Q79" s="31">
        <v>8322.36</v>
      </c>
      <c r="R79" s="44"/>
    </row>
    <row r="80" spans="1:18" ht="25.5" x14ac:dyDescent="0.2">
      <c r="A80" s="28">
        <v>74</v>
      </c>
      <c r="B80" s="28" t="s">
        <v>154</v>
      </c>
      <c r="C80" s="45" t="s">
        <v>56</v>
      </c>
      <c r="D80" s="31"/>
      <c r="E80" s="31">
        <v>14710.56</v>
      </c>
      <c r="F80" s="31"/>
      <c r="G80" s="31"/>
      <c r="H80" s="31">
        <v>3677.64</v>
      </c>
      <c r="I80" s="31"/>
      <c r="J80" s="31"/>
      <c r="K80" s="31">
        <v>3677.64</v>
      </c>
      <c r="L80" s="31"/>
      <c r="M80" s="31"/>
      <c r="N80" s="31">
        <v>3677.64</v>
      </c>
      <c r="O80" s="31"/>
      <c r="P80" s="31"/>
      <c r="Q80" s="31">
        <v>3677.64</v>
      </c>
      <c r="R80" s="44"/>
    </row>
    <row r="81" spans="1:18" x14ac:dyDescent="0.2">
      <c r="A81" s="28">
        <v>75</v>
      </c>
      <c r="B81" s="28" t="s">
        <v>156</v>
      </c>
      <c r="C81" s="45" t="s">
        <v>115</v>
      </c>
      <c r="D81" s="31"/>
      <c r="E81" s="31">
        <v>8000</v>
      </c>
      <c r="F81" s="31"/>
      <c r="G81" s="31"/>
      <c r="H81" s="31">
        <v>2000</v>
      </c>
      <c r="I81" s="31"/>
      <c r="J81" s="31"/>
      <c r="K81" s="31">
        <v>2000</v>
      </c>
      <c r="L81" s="31"/>
      <c r="M81" s="31"/>
      <c r="N81" s="31">
        <v>2000</v>
      </c>
      <c r="O81" s="31"/>
      <c r="P81" s="31"/>
      <c r="Q81" s="31">
        <v>2000</v>
      </c>
      <c r="R81" s="44"/>
    </row>
    <row r="82" spans="1:18" x14ac:dyDescent="0.2">
      <c r="A82" s="28">
        <v>76</v>
      </c>
      <c r="B82" s="28" t="s">
        <v>155</v>
      </c>
      <c r="C82" s="45" t="s">
        <v>56</v>
      </c>
      <c r="D82" s="31"/>
      <c r="E82" s="31">
        <v>20000</v>
      </c>
      <c r="F82" s="31"/>
      <c r="G82" s="31"/>
      <c r="H82" s="31">
        <v>5000</v>
      </c>
      <c r="I82" s="31"/>
      <c r="J82" s="31"/>
      <c r="K82" s="31">
        <v>5000</v>
      </c>
      <c r="L82" s="31"/>
      <c r="M82" s="31"/>
      <c r="N82" s="31">
        <v>5000</v>
      </c>
      <c r="O82" s="31"/>
      <c r="P82" s="31"/>
      <c r="Q82" s="31">
        <v>5000</v>
      </c>
      <c r="R82" s="44"/>
    </row>
    <row r="83" spans="1:18" ht="25.5" x14ac:dyDescent="0.2">
      <c r="A83" s="28">
        <v>77</v>
      </c>
      <c r="B83" s="28" t="s">
        <v>157</v>
      </c>
      <c r="C83" s="45" t="s">
        <v>56</v>
      </c>
      <c r="D83" s="31"/>
      <c r="E83" s="31">
        <v>30000</v>
      </c>
      <c r="F83" s="31"/>
      <c r="G83" s="31"/>
      <c r="H83" s="31">
        <v>7500</v>
      </c>
      <c r="I83" s="31"/>
      <c r="J83" s="31"/>
      <c r="K83" s="31">
        <v>7500</v>
      </c>
      <c r="L83" s="31"/>
      <c r="M83" s="31"/>
      <c r="N83" s="31">
        <v>7500</v>
      </c>
      <c r="O83" s="31"/>
      <c r="P83" s="31"/>
      <c r="Q83" s="31">
        <v>7500</v>
      </c>
      <c r="R83" s="44"/>
    </row>
    <row r="84" spans="1:18" ht="38.25" x14ac:dyDescent="0.2">
      <c r="A84" s="28">
        <v>78</v>
      </c>
      <c r="B84" s="28" t="s">
        <v>158</v>
      </c>
      <c r="C84" s="45" t="s">
        <v>56</v>
      </c>
      <c r="D84" s="31"/>
      <c r="E84" s="31">
        <v>60000</v>
      </c>
      <c r="F84" s="31"/>
      <c r="G84" s="31"/>
      <c r="H84" s="31">
        <v>15000</v>
      </c>
      <c r="I84" s="31"/>
      <c r="J84" s="31"/>
      <c r="K84" s="31">
        <v>15000</v>
      </c>
      <c r="L84" s="31"/>
      <c r="M84" s="31"/>
      <c r="N84" s="31">
        <v>15000</v>
      </c>
      <c r="O84" s="31"/>
      <c r="P84" s="31"/>
      <c r="Q84" s="31">
        <v>15000</v>
      </c>
      <c r="R84" s="44"/>
    </row>
    <row r="85" spans="1:18" ht="25.5" x14ac:dyDescent="0.2">
      <c r="A85" s="28">
        <v>79</v>
      </c>
      <c r="B85" s="28" t="s">
        <v>116</v>
      </c>
      <c r="C85" s="45" t="s">
        <v>56</v>
      </c>
      <c r="D85" s="31"/>
      <c r="E85" s="31">
        <v>72000</v>
      </c>
      <c r="F85" s="31"/>
      <c r="G85" s="31"/>
      <c r="H85" s="31">
        <v>18000</v>
      </c>
      <c r="I85" s="31"/>
      <c r="J85" s="31"/>
      <c r="K85" s="31">
        <v>18000</v>
      </c>
      <c r="L85" s="31"/>
      <c r="M85" s="31"/>
      <c r="N85" s="31">
        <v>18000</v>
      </c>
      <c r="O85" s="31"/>
      <c r="P85" s="31"/>
      <c r="Q85" s="31">
        <v>18000</v>
      </c>
      <c r="R85" s="44"/>
    </row>
    <row r="86" spans="1:18" x14ac:dyDescent="0.2">
      <c r="A86" s="28">
        <v>80</v>
      </c>
      <c r="B86" s="28" t="s">
        <v>160</v>
      </c>
      <c r="C86" s="45" t="s">
        <v>34</v>
      </c>
      <c r="D86" s="31"/>
      <c r="E86" s="31">
        <v>3000</v>
      </c>
      <c r="F86" s="31"/>
      <c r="G86" s="31"/>
      <c r="H86" s="31">
        <v>750</v>
      </c>
      <c r="I86" s="31"/>
      <c r="J86" s="31"/>
      <c r="K86" s="31">
        <v>750</v>
      </c>
      <c r="L86" s="31"/>
      <c r="M86" s="31"/>
      <c r="N86" s="31">
        <v>750</v>
      </c>
      <c r="O86" s="31"/>
      <c r="P86" s="31"/>
      <c r="Q86" s="31">
        <v>750</v>
      </c>
      <c r="R86" s="44"/>
    </row>
    <row r="87" spans="1:18" ht="25.5" x14ac:dyDescent="0.2">
      <c r="A87" s="28">
        <v>81</v>
      </c>
      <c r="B87" s="28" t="s">
        <v>159</v>
      </c>
      <c r="C87" s="45" t="s">
        <v>115</v>
      </c>
      <c r="D87" s="31"/>
      <c r="E87" s="31">
        <v>21713</v>
      </c>
      <c r="F87" s="31"/>
      <c r="G87" s="31"/>
      <c r="H87" s="31">
        <v>5428.25</v>
      </c>
      <c r="I87" s="31"/>
      <c r="J87" s="31"/>
      <c r="K87" s="31">
        <v>5428.25</v>
      </c>
      <c r="L87" s="31"/>
      <c r="M87" s="31"/>
      <c r="N87" s="31">
        <v>5428.25</v>
      </c>
      <c r="O87" s="31"/>
      <c r="P87" s="31"/>
      <c r="Q87" s="31">
        <v>5428.25</v>
      </c>
      <c r="R87" s="44"/>
    </row>
    <row r="88" spans="1:18" ht="25.5" x14ac:dyDescent="0.2">
      <c r="A88" s="28">
        <v>82</v>
      </c>
      <c r="B88" s="28" t="s">
        <v>117</v>
      </c>
      <c r="C88" s="45" t="s">
        <v>56</v>
      </c>
      <c r="D88" s="31"/>
      <c r="E88" s="31">
        <v>52226.92</v>
      </c>
      <c r="F88" s="31"/>
      <c r="G88" s="31"/>
      <c r="H88" s="31">
        <v>13056.73</v>
      </c>
      <c r="I88" s="31"/>
      <c r="J88" s="31"/>
      <c r="K88" s="31">
        <v>13056.73</v>
      </c>
      <c r="L88" s="31"/>
      <c r="M88" s="31"/>
      <c r="N88" s="31">
        <v>13056.73</v>
      </c>
      <c r="O88" s="31"/>
      <c r="P88" s="31"/>
      <c r="Q88" s="31">
        <v>13056.73</v>
      </c>
      <c r="R88" s="44"/>
    </row>
    <row r="89" spans="1:18" x14ac:dyDescent="0.2">
      <c r="A89" s="28">
        <v>83</v>
      </c>
      <c r="B89" s="28" t="s">
        <v>118</v>
      </c>
      <c r="C89" s="45" t="s">
        <v>34</v>
      </c>
      <c r="D89" s="31"/>
      <c r="E89" s="31">
        <v>3000</v>
      </c>
      <c r="F89" s="31"/>
      <c r="G89" s="31"/>
      <c r="H89" s="31">
        <v>750</v>
      </c>
      <c r="I89" s="31"/>
      <c r="J89" s="31"/>
      <c r="K89" s="31">
        <v>750</v>
      </c>
      <c r="L89" s="31"/>
      <c r="M89" s="31"/>
      <c r="N89" s="31">
        <v>750</v>
      </c>
      <c r="O89" s="31"/>
      <c r="P89" s="31"/>
      <c r="Q89" s="31">
        <v>750</v>
      </c>
      <c r="R89" s="44"/>
    </row>
    <row r="90" spans="1:18" ht="38.25" x14ac:dyDescent="0.2">
      <c r="A90" s="28">
        <v>84</v>
      </c>
      <c r="B90" s="28" t="s">
        <v>161</v>
      </c>
      <c r="C90" s="45" t="s">
        <v>221</v>
      </c>
      <c r="D90" s="31"/>
      <c r="E90" s="31">
        <v>2000</v>
      </c>
      <c r="F90" s="31"/>
      <c r="G90" s="31"/>
      <c r="H90" s="31">
        <v>500</v>
      </c>
      <c r="I90" s="31"/>
      <c r="J90" s="31"/>
      <c r="K90" s="31">
        <v>500</v>
      </c>
      <c r="L90" s="31"/>
      <c r="M90" s="31"/>
      <c r="N90" s="31">
        <v>500</v>
      </c>
      <c r="O90" s="31"/>
      <c r="P90" s="31"/>
      <c r="Q90" s="31">
        <v>500</v>
      </c>
      <c r="R90" s="44"/>
    </row>
    <row r="91" spans="1:18" ht="51" x14ac:dyDescent="0.2">
      <c r="A91" s="28">
        <v>85</v>
      </c>
      <c r="B91" s="28" t="s">
        <v>162</v>
      </c>
      <c r="C91" s="45" t="s">
        <v>222</v>
      </c>
      <c r="D91" s="31"/>
      <c r="E91" s="31">
        <v>14900</v>
      </c>
      <c r="F91" s="31"/>
      <c r="G91" s="31"/>
      <c r="H91" s="31">
        <v>3725</v>
      </c>
      <c r="I91" s="31"/>
      <c r="J91" s="31"/>
      <c r="K91" s="31">
        <v>3725</v>
      </c>
      <c r="L91" s="31"/>
      <c r="M91" s="31"/>
      <c r="N91" s="31">
        <v>3725</v>
      </c>
      <c r="O91" s="31"/>
      <c r="P91" s="31"/>
      <c r="Q91" s="31">
        <v>3725</v>
      </c>
      <c r="R91" s="44"/>
    </row>
    <row r="92" spans="1:18" ht="25.5" x14ac:dyDescent="0.2">
      <c r="A92" s="28">
        <v>86</v>
      </c>
      <c r="B92" s="28" t="s">
        <v>166</v>
      </c>
      <c r="C92" s="45" t="s">
        <v>115</v>
      </c>
      <c r="D92" s="31"/>
      <c r="E92" s="31">
        <v>1500</v>
      </c>
      <c r="F92" s="31"/>
      <c r="G92" s="31"/>
      <c r="H92" s="31">
        <v>375</v>
      </c>
      <c r="I92" s="31"/>
      <c r="J92" s="31"/>
      <c r="K92" s="31">
        <v>375</v>
      </c>
      <c r="L92" s="31"/>
      <c r="M92" s="31"/>
      <c r="N92" s="31">
        <v>375</v>
      </c>
      <c r="O92" s="31"/>
      <c r="P92" s="31"/>
      <c r="Q92" s="31">
        <v>375</v>
      </c>
      <c r="R92" s="44"/>
    </row>
    <row r="93" spans="1:18" ht="25.5" x14ac:dyDescent="0.2">
      <c r="A93" s="28">
        <v>87</v>
      </c>
      <c r="B93" s="28" t="s">
        <v>163</v>
      </c>
      <c r="C93" s="45" t="s">
        <v>115</v>
      </c>
      <c r="D93" s="31"/>
      <c r="E93" s="31">
        <v>2600</v>
      </c>
      <c r="F93" s="31"/>
      <c r="G93" s="31"/>
      <c r="H93" s="31">
        <v>650</v>
      </c>
      <c r="I93" s="31"/>
      <c r="J93" s="31"/>
      <c r="K93" s="31">
        <v>650</v>
      </c>
      <c r="L93" s="31"/>
      <c r="M93" s="31"/>
      <c r="N93" s="31">
        <v>650</v>
      </c>
      <c r="O93" s="31"/>
      <c r="P93" s="31"/>
      <c r="Q93" s="31">
        <v>650</v>
      </c>
      <c r="R93" s="44"/>
    </row>
    <row r="94" spans="1:18" ht="51" x14ac:dyDescent="0.2">
      <c r="A94" s="28">
        <v>88</v>
      </c>
      <c r="B94" s="28" t="s">
        <v>165</v>
      </c>
      <c r="C94" s="45" t="s">
        <v>214</v>
      </c>
      <c r="D94" s="31"/>
      <c r="E94" s="31">
        <v>6700</v>
      </c>
      <c r="F94" s="31"/>
      <c r="G94" s="31"/>
      <c r="H94" s="31">
        <v>1675</v>
      </c>
      <c r="I94" s="31"/>
      <c r="J94" s="31"/>
      <c r="K94" s="31">
        <v>1675</v>
      </c>
      <c r="L94" s="31"/>
      <c r="M94" s="31"/>
      <c r="N94" s="31">
        <v>1675</v>
      </c>
      <c r="O94" s="31"/>
      <c r="P94" s="31"/>
      <c r="Q94" s="31">
        <v>1675</v>
      </c>
      <c r="R94" s="44"/>
    </row>
    <row r="95" spans="1:18" ht="51" x14ac:dyDescent="0.2">
      <c r="A95" s="28">
        <v>89</v>
      </c>
      <c r="B95" s="28" t="s">
        <v>164</v>
      </c>
      <c r="C95" s="45" t="s">
        <v>212</v>
      </c>
      <c r="D95" s="31"/>
      <c r="E95" s="31">
        <v>3108</v>
      </c>
      <c r="F95" s="31"/>
      <c r="G95" s="31"/>
      <c r="H95" s="31">
        <v>777</v>
      </c>
      <c r="I95" s="31"/>
      <c r="J95" s="31"/>
      <c r="K95" s="31">
        <v>777</v>
      </c>
      <c r="L95" s="31"/>
      <c r="M95" s="31"/>
      <c r="N95" s="31">
        <v>777</v>
      </c>
      <c r="O95" s="31"/>
      <c r="P95" s="31"/>
      <c r="Q95" s="31">
        <v>777</v>
      </c>
      <c r="R95" s="44"/>
    </row>
    <row r="96" spans="1:18" ht="38.25" x14ac:dyDescent="0.2">
      <c r="A96" s="28">
        <v>90</v>
      </c>
      <c r="B96" s="28" t="s">
        <v>167</v>
      </c>
      <c r="C96" s="45" t="s">
        <v>115</v>
      </c>
      <c r="D96" s="31"/>
      <c r="E96" s="31">
        <v>1500</v>
      </c>
      <c r="F96" s="31"/>
      <c r="G96" s="31"/>
      <c r="H96" s="31">
        <v>375</v>
      </c>
      <c r="I96" s="31"/>
      <c r="J96" s="31"/>
      <c r="K96" s="31">
        <v>375</v>
      </c>
      <c r="L96" s="31"/>
      <c r="M96" s="31"/>
      <c r="N96" s="31">
        <v>375</v>
      </c>
      <c r="O96" s="31"/>
      <c r="P96" s="31"/>
      <c r="Q96" s="31">
        <v>375</v>
      </c>
      <c r="R96" s="44"/>
    </row>
    <row r="97" spans="1:18" ht="25.5" x14ac:dyDescent="0.2">
      <c r="A97" s="28">
        <v>91</v>
      </c>
      <c r="B97" s="28" t="s">
        <v>119</v>
      </c>
      <c r="C97" s="45" t="s">
        <v>212</v>
      </c>
      <c r="D97" s="31"/>
      <c r="E97" s="31">
        <v>4200</v>
      </c>
      <c r="F97" s="31"/>
      <c r="G97" s="31"/>
      <c r="H97" s="31">
        <v>1050</v>
      </c>
      <c r="I97" s="31"/>
      <c r="J97" s="31"/>
      <c r="K97" s="31">
        <v>1050</v>
      </c>
      <c r="L97" s="31"/>
      <c r="M97" s="31"/>
      <c r="N97" s="31">
        <v>1050</v>
      </c>
      <c r="O97" s="31"/>
      <c r="P97" s="31"/>
      <c r="Q97" s="31">
        <v>1050</v>
      </c>
      <c r="R97" s="44"/>
    </row>
    <row r="98" spans="1:18" ht="38.25" x14ac:dyDescent="0.2">
      <c r="A98" s="28">
        <v>92</v>
      </c>
      <c r="B98" s="28" t="s">
        <v>168</v>
      </c>
      <c r="C98" s="45" t="s">
        <v>213</v>
      </c>
      <c r="D98" s="31"/>
      <c r="E98" s="31">
        <v>8000</v>
      </c>
      <c r="F98" s="31"/>
      <c r="G98" s="31"/>
      <c r="H98" s="31">
        <v>2000</v>
      </c>
      <c r="I98" s="31"/>
      <c r="J98" s="31"/>
      <c r="K98" s="31">
        <v>2000</v>
      </c>
      <c r="L98" s="31"/>
      <c r="M98" s="31"/>
      <c r="N98" s="31">
        <v>2000</v>
      </c>
      <c r="O98" s="31"/>
      <c r="P98" s="31"/>
      <c r="Q98" s="31">
        <v>2000</v>
      </c>
      <c r="R98" s="44"/>
    </row>
    <row r="99" spans="1:18" ht="38.25" x14ac:dyDescent="0.2">
      <c r="A99" s="28">
        <v>93</v>
      </c>
      <c r="B99" s="28" t="s">
        <v>169</v>
      </c>
      <c r="C99" s="45" t="s">
        <v>223</v>
      </c>
      <c r="D99" s="31"/>
      <c r="E99" s="31">
        <v>3500</v>
      </c>
      <c r="F99" s="31"/>
      <c r="G99" s="31"/>
      <c r="H99" s="31">
        <v>875</v>
      </c>
      <c r="I99" s="31"/>
      <c r="J99" s="31"/>
      <c r="K99" s="31">
        <v>875</v>
      </c>
      <c r="L99" s="31"/>
      <c r="M99" s="31"/>
      <c r="N99" s="31">
        <v>875</v>
      </c>
      <c r="O99" s="31"/>
      <c r="P99" s="31"/>
      <c r="Q99" s="31">
        <v>875</v>
      </c>
      <c r="R99" s="44"/>
    </row>
    <row r="100" spans="1:18" ht="38.25" x14ac:dyDescent="0.2">
      <c r="A100" s="28">
        <v>94</v>
      </c>
      <c r="B100" s="28" t="s">
        <v>171</v>
      </c>
      <c r="C100" s="45" t="s">
        <v>212</v>
      </c>
      <c r="D100" s="31"/>
      <c r="E100" s="31">
        <v>3000</v>
      </c>
      <c r="F100" s="31"/>
      <c r="G100" s="31"/>
      <c r="H100" s="31">
        <v>750</v>
      </c>
      <c r="I100" s="31"/>
      <c r="J100" s="31"/>
      <c r="K100" s="31">
        <v>750</v>
      </c>
      <c r="L100" s="31"/>
      <c r="M100" s="31"/>
      <c r="N100" s="31">
        <v>750</v>
      </c>
      <c r="O100" s="31"/>
      <c r="P100" s="31"/>
      <c r="Q100" s="31">
        <v>750</v>
      </c>
      <c r="R100" s="44"/>
    </row>
    <row r="101" spans="1:18" ht="63.75" x14ac:dyDescent="0.2">
      <c r="A101" s="28">
        <v>95</v>
      </c>
      <c r="B101" s="28" t="s">
        <v>170</v>
      </c>
      <c r="C101" s="45" t="s">
        <v>224</v>
      </c>
      <c r="D101" s="31"/>
      <c r="E101" s="31">
        <v>4000</v>
      </c>
      <c r="F101" s="31"/>
      <c r="G101" s="31"/>
      <c r="H101" s="31">
        <v>1000</v>
      </c>
      <c r="I101" s="31"/>
      <c r="J101" s="31"/>
      <c r="K101" s="31">
        <v>1000</v>
      </c>
      <c r="L101" s="31"/>
      <c r="M101" s="31"/>
      <c r="N101" s="31">
        <v>1000</v>
      </c>
      <c r="O101" s="31"/>
      <c r="P101" s="31"/>
      <c r="Q101" s="31">
        <v>1000</v>
      </c>
      <c r="R101" s="44"/>
    </row>
    <row r="102" spans="1:18" ht="38.25" x14ac:dyDescent="0.2">
      <c r="A102" s="28">
        <v>96</v>
      </c>
      <c r="B102" s="28" t="s">
        <v>172</v>
      </c>
      <c r="C102" s="45" t="s">
        <v>225</v>
      </c>
      <c r="D102" s="31"/>
      <c r="E102" s="31">
        <v>4000</v>
      </c>
      <c r="F102" s="31"/>
      <c r="G102" s="31"/>
      <c r="H102" s="31">
        <v>1000</v>
      </c>
      <c r="I102" s="31"/>
      <c r="J102" s="31"/>
      <c r="K102" s="31">
        <v>1000</v>
      </c>
      <c r="L102" s="31"/>
      <c r="M102" s="31"/>
      <c r="N102" s="31">
        <v>1000</v>
      </c>
      <c r="O102" s="31"/>
      <c r="P102" s="31"/>
      <c r="Q102" s="31">
        <v>1000</v>
      </c>
      <c r="R102" s="44"/>
    </row>
    <row r="103" spans="1:18" ht="51" x14ac:dyDescent="0.2">
      <c r="A103" s="28">
        <v>97</v>
      </c>
      <c r="B103" s="28" t="s">
        <v>174</v>
      </c>
      <c r="C103" s="45" t="s">
        <v>221</v>
      </c>
      <c r="D103" s="31"/>
      <c r="E103" s="31">
        <v>8573</v>
      </c>
      <c r="F103" s="31"/>
      <c r="G103" s="31"/>
      <c r="H103" s="31">
        <v>2143.25</v>
      </c>
      <c r="I103" s="31"/>
      <c r="J103" s="31"/>
      <c r="K103" s="31">
        <v>2143.25</v>
      </c>
      <c r="L103" s="31"/>
      <c r="M103" s="31"/>
      <c r="N103" s="31">
        <v>2143.25</v>
      </c>
      <c r="O103" s="31"/>
      <c r="P103" s="31"/>
      <c r="Q103" s="31">
        <v>2143.25</v>
      </c>
      <c r="R103" s="44"/>
    </row>
    <row r="104" spans="1:18" ht="51" x14ac:dyDescent="0.2">
      <c r="A104" s="28">
        <v>98</v>
      </c>
      <c r="B104" s="28" t="s">
        <v>173</v>
      </c>
      <c r="C104" s="45" t="s">
        <v>226</v>
      </c>
      <c r="D104" s="31"/>
      <c r="E104" s="31">
        <v>6000</v>
      </c>
      <c r="F104" s="31"/>
      <c r="G104" s="31"/>
      <c r="H104" s="31">
        <v>1500</v>
      </c>
      <c r="I104" s="31"/>
      <c r="J104" s="31"/>
      <c r="K104" s="31">
        <v>1500</v>
      </c>
      <c r="L104" s="31"/>
      <c r="M104" s="31"/>
      <c r="N104" s="31">
        <v>1500</v>
      </c>
      <c r="O104" s="31"/>
      <c r="P104" s="31"/>
      <c r="Q104" s="31">
        <v>1500</v>
      </c>
      <c r="R104" s="44"/>
    </row>
    <row r="105" spans="1:18" ht="25.5" x14ac:dyDescent="0.2">
      <c r="A105" s="28">
        <v>99</v>
      </c>
      <c r="B105" s="28" t="s">
        <v>175</v>
      </c>
      <c r="C105" s="45" t="s">
        <v>224</v>
      </c>
      <c r="D105" s="31"/>
      <c r="E105" s="31">
        <v>6000</v>
      </c>
      <c r="F105" s="31"/>
      <c r="G105" s="31"/>
      <c r="H105" s="31">
        <v>1500</v>
      </c>
      <c r="I105" s="31"/>
      <c r="J105" s="31"/>
      <c r="K105" s="31">
        <v>1500</v>
      </c>
      <c r="L105" s="31"/>
      <c r="M105" s="31"/>
      <c r="N105" s="31">
        <v>1500</v>
      </c>
      <c r="O105" s="31"/>
      <c r="P105" s="31"/>
      <c r="Q105" s="31">
        <v>1500</v>
      </c>
      <c r="R105" s="44"/>
    </row>
    <row r="106" spans="1:18" ht="38.25" x14ac:dyDescent="0.2">
      <c r="A106" s="28">
        <v>100</v>
      </c>
      <c r="B106" s="28" t="s">
        <v>177</v>
      </c>
      <c r="C106" s="45" t="s">
        <v>227</v>
      </c>
      <c r="D106" s="31"/>
      <c r="E106" s="31">
        <v>15000</v>
      </c>
      <c r="F106" s="31"/>
      <c r="G106" s="31"/>
      <c r="H106" s="31">
        <v>3750</v>
      </c>
      <c r="I106" s="31"/>
      <c r="J106" s="31"/>
      <c r="K106" s="31">
        <v>3750</v>
      </c>
      <c r="L106" s="31"/>
      <c r="M106" s="31"/>
      <c r="N106" s="31">
        <v>3750</v>
      </c>
      <c r="O106" s="31"/>
      <c r="P106" s="31"/>
      <c r="Q106" s="31">
        <v>3750</v>
      </c>
      <c r="R106" s="44"/>
    </row>
    <row r="107" spans="1:18" ht="25.5" x14ac:dyDescent="0.2">
      <c r="A107" s="28">
        <v>101</v>
      </c>
      <c r="B107" s="28" t="s">
        <v>176</v>
      </c>
      <c r="C107" s="45" t="s">
        <v>225</v>
      </c>
      <c r="D107" s="31"/>
      <c r="E107" s="31">
        <v>4500</v>
      </c>
      <c r="F107" s="31"/>
      <c r="G107" s="31"/>
      <c r="H107" s="31">
        <v>1125</v>
      </c>
      <c r="I107" s="31"/>
      <c r="J107" s="31"/>
      <c r="K107" s="31">
        <v>1125</v>
      </c>
      <c r="L107" s="31"/>
      <c r="M107" s="31"/>
      <c r="N107" s="31">
        <v>1125</v>
      </c>
      <c r="O107" s="31"/>
      <c r="P107" s="31"/>
      <c r="Q107" s="31">
        <v>1125</v>
      </c>
      <c r="R107" s="44"/>
    </row>
    <row r="108" spans="1:18" ht="25.5" x14ac:dyDescent="0.2">
      <c r="A108" s="28">
        <v>102</v>
      </c>
      <c r="B108" s="28" t="s">
        <v>178</v>
      </c>
      <c r="C108" s="45" t="s">
        <v>225</v>
      </c>
      <c r="D108" s="31"/>
      <c r="E108" s="31">
        <v>4200</v>
      </c>
      <c r="F108" s="31"/>
      <c r="G108" s="31"/>
      <c r="H108" s="31">
        <v>1050</v>
      </c>
      <c r="I108" s="31"/>
      <c r="J108" s="31"/>
      <c r="K108" s="31">
        <v>1050</v>
      </c>
      <c r="L108" s="31"/>
      <c r="M108" s="31"/>
      <c r="N108" s="31">
        <v>1050</v>
      </c>
      <c r="O108" s="31"/>
      <c r="P108" s="31"/>
      <c r="Q108" s="31">
        <v>1050</v>
      </c>
      <c r="R108" s="44"/>
    </row>
    <row r="109" spans="1:18" ht="51" x14ac:dyDescent="0.2">
      <c r="A109" s="28">
        <v>103</v>
      </c>
      <c r="B109" s="28" t="s">
        <v>180</v>
      </c>
      <c r="C109" s="45" t="s">
        <v>56</v>
      </c>
      <c r="D109" s="31"/>
      <c r="E109" s="31">
        <v>4000</v>
      </c>
      <c r="F109" s="31"/>
      <c r="G109" s="31"/>
      <c r="H109" s="31">
        <v>1000</v>
      </c>
      <c r="I109" s="31"/>
      <c r="J109" s="31"/>
      <c r="K109" s="31">
        <v>1000</v>
      </c>
      <c r="L109" s="31"/>
      <c r="M109" s="31"/>
      <c r="N109" s="31">
        <v>1000</v>
      </c>
      <c r="O109" s="31"/>
      <c r="P109" s="31"/>
      <c r="Q109" s="31">
        <v>1000</v>
      </c>
      <c r="R109" s="44"/>
    </row>
    <row r="110" spans="1:18" ht="38.25" x14ac:dyDescent="0.2">
      <c r="A110" s="28">
        <v>104</v>
      </c>
      <c r="B110" s="28" t="s">
        <v>179</v>
      </c>
      <c r="C110" s="45" t="s">
        <v>228</v>
      </c>
      <c r="D110" s="31"/>
      <c r="E110" s="31">
        <v>6375.25</v>
      </c>
      <c r="F110" s="31"/>
      <c r="G110" s="31"/>
      <c r="H110" s="31">
        <v>1593.8125</v>
      </c>
      <c r="I110" s="31"/>
      <c r="J110" s="31"/>
      <c r="K110" s="31">
        <v>1593.8125</v>
      </c>
      <c r="L110" s="31"/>
      <c r="M110" s="31"/>
      <c r="N110" s="31">
        <v>1593.8125</v>
      </c>
      <c r="O110" s="31"/>
      <c r="P110" s="31"/>
      <c r="Q110" s="31">
        <v>1593.8125</v>
      </c>
      <c r="R110" s="44"/>
    </row>
    <row r="111" spans="1:18" ht="38.25" x14ac:dyDescent="0.2">
      <c r="A111" s="28">
        <v>105</v>
      </c>
      <c r="B111" s="28" t="s">
        <v>181</v>
      </c>
      <c r="C111" s="45" t="s">
        <v>120</v>
      </c>
      <c r="D111" s="31"/>
      <c r="E111" s="31">
        <v>2500</v>
      </c>
      <c r="F111" s="31"/>
      <c r="G111" s="31"/>
      <c r="H111" s="31">
        <v>625</v>
      </c>
      <c r="I111" s="31"/>
      <c r="J111" s="31"/>
      <c r="K111" s="31">
        <v>625</v>
      </c>
      <c r="L111" s="31"/>
      <c r="M111" s="31"/>
      <c r="N111" s="31">
        <v>625</v>
      </c>
      <c r="O111" s="31"/>
      <c r="P111" s="31"/>
      <c r="Q111" s="31">
        <v>625</v>
      </c>
      <c r="R111" s="44"/>
    </row>
    <row r="112" spans="1:18" ht="25.5" x14ac:dyDescent="0.2">
      <c r="A112" s="28">
        <v>106</v>
      </c>
      <c r="B112" s="28" t="s">
        <v>183</v>
      </c>
      <c r="C112" s="45" t="s">
        <v>229</v>
      </c>
      <c r="D112" s="31"/>
      <c r="E112" s="31">
        <v>6300</v>
      </c>
      <c r="F112" s="31"/>
      <c r="G112" s="31"/>
      <c r="H112" s="31">
        <v>1575</v>
      </c>
      <c r="I112" s="31"/>
      <c r="J112" s="31"/>
      <c r="K112" s="31">
        <v>1575</v>
      </c>
      <c r="L112" s="31"/>
      <c r="M112" s="31"/>
      <c r="N112" s="31">
        <v>1575</v>
      </c>
      <c r="O112" s="31"/>
      <c r="P112" s="31"/>
      <c r="Q112" s="31">
        <v>1575</v>
      </c>
      <c r="R112" s="44"/>
    </row>
    <row r="113" spans="1:18" ht="38.25" x14ac:dyDescent="0.2">
      <c r="A113" s="28">
        <v>107</v>
      </c>
      <c r="B113" s="28" t="s">
        <v>182</v>
      </c>
      <c r="C113" s="45" t="s">
        <v>230</v>
      </c>
      <c r="D113" s="31"/>
      <c r="E113" s="31">
        <v>14000</v>
      </c>
      <c r="F113" s="31"/>
      <c r="G113" s="31"/>
      <c r="H113" s="31">
        <v>3500</v>
      </c>
      <c r="I113" s="31"/>
      <c r="J113" s="31"/>
      <c r="K113" s="31">
        <v>3500</v>
      </c>
      <c r="L113" s="31"/>
      <c r="M113" s="31"/>
      <c r="N113" s="31">
        <v>3500</v>
      </c>
      <c r="O113" s="31"/>
      <c r="P113" s="31"/>
      <c r="Q113" s="31">
        <v>3500</v>
      </c>
      <c r="R113" s="44"/>
    </row>
    <row r="114" spans="1:18" ht="25.5" x14ac:dyDescent="0.2">
      <c r="A114" s="28">
        <v>108</v>
      </c>
      <c r="B114" s="28" t="s">
        <v>184</v>
      </c>
      <c r="C114" s="45" t="s">
        <v>56</v>
      </c>
      <c r="D114" s="31"/>
      <c r="E114" s="31">
        <v>3500</v>
      </c>
      <c r="F114" s="31"/>
      <c r="G114" s="31"/>
      <c r="H114" s="31">
        <v>875</v>
      </c>
      <c r="I114" s="31"/>
      <c r="J114" s="31"/>
      <c r="K114" s="31">
        <v>875</v>
      </c>
      <c r="L114" s="31"/>
      <c r="M114" s="31"/>
      <c r="N114" s="31">
        <v>875</v>
      </c>
      <c r="O114" s="31"/>
      <c r="P114" s="31"/>
      <c r="Q114" s="31">
        <v>875</v>
      </c>
      <c r="R114" s="44"/>
    </row>
    <row r="115" spans="1:18" ht="25.5" x14ac:dyDescent="0.2">
      <c r="A115" s="28">
        <v>109</v>
      </c>
      <c r="B115" s="28" t="s">
        <v>187</v>
      </c>
      <c r="C115" s="45" t="s">
        <v>230</v>
      </c>
      <c r="D115" s="31"/>
      <c r="E115" s="31">
        <v>15499</v>
      </c>
      <c r="F115" s="31"/>
      <c r="G115" s="31"/>
      <c r="H115" s="31">
        <v>3874.75</v>
      </c>
      <c r="I115" s="31"/>
      <c r="J115" s="31"/>
      <c r="K115" s="31">
        <v>3874.75</v>
      </c>
      <c r="L115" s="31"/>
      <c r="M115" s="31"/>
      <c r="N115" s="31">
        <v>3874.75</v>
      </c>
      <c r="O115" s="31"/>
      <c r="P115" s="31"/>
      <c r="Q115" s="31">
        <v>3874.75</v>
      </c>
      <c r="R115" s="44"/>
    </row>
    <row r="116" spans="1:18" ht="51" x14ac:dyDescent="0.2">
      <c r="A116" s="28">
        <v>110</v>
      </c>
      <c r="B116" s="28" t="s">
        <v>185</v>
      </c>
      <c r="C116" s="45" t="s">
        <v>231</v>
      </c>
      <c r="D116" s="31"/>
      <c r="E116" s="31">
        <v>17200</v>
      </c>
      <c r="F116" s="31"/>
      <c r="G116" s="31"/>
      <c r="H116" s="31">
        <v>4300</v>
      </c>
      <c r="I116" s="31"/>
      <c r="J116" s="31"/>
      <c r="K116" s="31">
        <v>4300</v>
      </c>
      <c r="L116" s="31"/>
      <c r="M116" s="31"/>
      <c r="N116" s="31">
        <v>4300</v>
      </c>
      <c r="O116" s="31"/>
      <c r="P116" s="31"/>
      <c r="Q116" s="31">
        <v>4300</v>
      </c>
      <c r="R116" s="44"/>
    </row>
    <row r="117" spans="1:18" ht="38.25" x14ac:dyDescent="0.2">
      <c r="A117" s="28">
        <v>111</v>
      </c>
      <c r="B117" s="28" t="s">
        <v>188</v>
      </c>
      <c r="C117" s="45" t="s">
        <v>229</v>
      </c>
      <c r="D117" s="31"/>
      <c r="E117" s="31">
        <v>27000</v>
      </c>
      <c r="F117" s="31"/>
      <c r="G117" s="31"/>
      <c r="H117" s="31">
        <v>6750</v>
      </c>
      <c r="I117" s="31"/>
      <c r="J117" s="31"/>
      <c r="K117" s="31">
        <v>6750</v>
      </c>
      <c r="L117" s="31"/>
      <c r="M117" s="31"/>
      <c r="N117" s="31">
        <v>6750</v>
      </c>
      <c r="O117" s="31"/>
      <c r="P117" s="31"/>
      <c r="Q117" s="31">
        <v>6750</v>
      </c>
      <c r="R117" s="44"/>
    </row>
    <row r="118" spans="1:18" ht="25.5" x14ac:dyDescent="0.2">
      <c r="A118" s="28">
        <v>112</v>
      </c>
      <c r="B118" s="28" t="s">
        <v>186</v>
      </c>
      <c r="C118" s="45" t="s">
        <v>120</v>
      </c>
      <c r="D118" s="31"/>
      <c r="E118" s="31">
        <v>2000</v>
      </c>
      <c r="F118" s="31"/>
      <c r="G118" s="31"/>
      <c r="H118" s="31">
        <v>500</v>
      </c>
      <c r="I118" s="31"/>
      <c r="J118" s="31"/>
      <c r="K118" s="31">
        <v>500</v>
      </c>
      <c r="L118" s="31"/>
      <c r="M118" s="31"/>
      <c r="N118" s="31">
        <v>500</v>
      </c>
      <c r="O118" s="31"/>
      <c r="P118" s="31"/>
      <c r="Q118" s="31">
        <v>500</v>
      </c>
      <c r="R118" s="44"/>
    </row>
    <row r="119" spans="1:18" x14ac:dyDescent="0.2">
      <c r="A119" s="28">
        <v>113</v>
      </c>
      <c r="B119" s="28" t="s">
        <v>189</v>
      </c>
      <c r="C119" s="45" t="s">
        <v>120</v>
      </c>
      <c r="D119" s="31"/>
      <c r="E119" s="31">
        <v>2000</v>
      </c>
      <c r="F119" s="31"/>
      <c r="G119" s="31"/>
      <c r="H119" s="31">
        <v>500</v>
      </c>
      <c r="I119" s="31"/>
      <c r="J119" s="31"/>
      <c r="K119" s="31">
        <v>500</v>
      </c>
      <c r="L119" s="31"/>
      <c r="M119" s="31"/>
      <c r="N119" s="31">
        <v>500</v>
      </c>
      <c r="O119" s="31"/>
      <c r="P119" s="31"/>
      <c r="Q119" s="31">
        <v>500</v>
      </c>
      <c r="R119" s="44"/>
    </row>
    <row r="120" spans="1:18" ht="25.5" x14ac:dyDescent="0.2">
      <c r="A120" s="28">
        <v>114</v>
      </c>
      <c r="B120" s="28" t="s">
        <v>190</v>
      </c>
      <c r="C120" s="45" t="s">
        <v>120</v>
      </c>
      <c r="D120" s="31"/>
      <c r="E120" s="31">
        <v>2500</v>
      </c>
      <c r="F120" s="31"/>
      <c r="G120" s="31"/>
      <c r="H120" s="31">
        <v>625</v>
      </c>
      <c r="I120" s="31"/>
      <c r="J120" s="31"/>
      <c r="K120" s="31">
        <v>625</v>
      </c>
      <c r="L120" s="31"/>
      <c r="M120" s="31"/>
      <c r="N120" s="31">
        <v>625</v>
      </c>
      <c r="O120" s="31"/>
      <c r="P120" s="31"/>
      <c r="Q120" s="31">
        <v>625</v>
      </c>
      <c r="R120" s="44"/>
    </row>
    <row r="121" spans="1:18" ht="25.5" x14ac:dyDescent="0.2">
      <c r="A121" s="28">
        <v>115</v>
      </c>
      <c r="B121" s="28" t="s">
        <v>192</v>
      </c>
      <c r="C121" s="45" t="s">
        <v>120</v>
      </c>
      <c r="D121" s="31"/>
      <c r="E121" s="31">
        <v>7500</v>
      </c>
      <c r="F121" s="31"/>
      <c r="G121" s="31"/>
      <c r="H121" s="31">
        <v>1875</v>
      </c>
      <c r="I121" s="31"/>
      <c r="J121" s="31"/>
      <c r="K121" s="31">
        <v>1875</v>
      </c>
      <c r="L121" s="31"/>
      <c r="M121" s="31"/>
      <c r="N121" s="31">
        <v>1875</v>
      </c>
      <c r="O121" s="31"/>
      <c r="P121" s="31"/>
      <c r="Q121" s="31">
        <v>1875</v>
      </c>
      <c r="R121" s="44"/>
    </row>
    <row r="122" spans="1:18" ht="38.25" x14ac:dyDescent="0.2">
      <c r="A122" s="28">
        <v>116</v>
      </c>
      <c r="B122" s="28" t="s">
        <v>191</v>
      </c>
      <c r="C122" s="45" t="s">
        <v>120</v>
      </c>
      <c r="D122" s="31"/>
      <c r="E122" s="31">
        <v>800</v>
      </c>
      <c r="F122" s="31"/>
      <c r="G122" s="31"/>
      <c r="H122" s="31">
        <v>200</v>
      </c>
      <c r="I122" s="31"/>
      <c r="J122" s="31"/>
      <c r="K122" s="31">
        <v>200</v>
      </c>
      <c r="L122" s="31"/>
      <c r="M122" s="31"/>
      <c r="N122" s="31">
        <v>200</v>
      </c>
      <c r="O122" s="31"/>
      <c r="P122" s="31"/>
      <c r="Q122" s="31">
        <v>200</v>
      </c>
      <c r="R122" s="44"/>
    </row>
    <row r="123" spans="1:18" ht="25.5" x14ac:dyDescent="0.2">
      <c r="A123" s="28">
        <v>117</v>
      </c>
      <c r="B123" s="28" t="s">
        <v>193</v>
      </c>
      <c r="C123" s="45" t="s">
        <v>120</v>
      </c>
      <c r="D123" s="31"/>
      <c r="E123" s="31">
        <v>500</v>
      </c>
      <c r="F123" s="31"/>
      <c r="G123" s="31"/>
      <c r="H123" s="31">
        <v>125</v>
      </c>
      <c r="I123" s="31"/>
      <c r="J123" s="31"/>
      <c r="K123" s="31">
        <v>125</v>
      </c>
      <c r="L123" s="31"/>
      <c r="M123" s="31"/>
      <c r="N123" s="31">
        <v>125</v>
      </c>
      <c r="O123" s="31"/>
      <c r="P123" s="31"/>
      <c r="Q123" s="31">
        <v>125</v>
      </c>
      <c r="R123" s="44"/>
    </row>
    <row r="124" spans="1:18" x14ac:dyDescent="0.2">
      <c r="A124" s="28">
        <v>118</v>
      </c>
      <c r="B124" s="28" t="s">
        <v>195</v>
      </c>
      <c r="C124" s="45" t="s">
        <v>56</v>
      </c>
      <c r="D124" s="31"/>
      <c r="E124" s="31">
        <v>30000</v>
      </c>
      <c r="F124" s="31"/>
      <c r="G124" s="31"/>
      <c r="H124" s="31">
        <v>7500</v>
      </c>
      <c r="I124" s="31"/>
      <c r="J124" s="31"/>
      <c r="K124" s="31">
        <v>7500</v>
      </c>
      <c r="L124" s="31"/>
      <c r="M124" s="31"/>
      <c r="N124" s="31">
        <v>7500</v>
      </c>
      <c r="O124" s="31"/>
      <c r="P124" s="31"/>
      <c r="Q124" s="31">
        <v>7500</v>
      </c>
      <c r="R124" s="44"/>
    </row>
    <row r="125" spans="1:18" ht="25.5" x14ac:dyDescent="0.2">
      <c r="A125" s="28">
        <v>119</v>
      </c>
      <c r="B125" s="28" t="s">
        <v>194</v>
      </c>
      <c r="C125" s="45" t="s">
        <v>56</v>
      </c>
      <c r="D125" s="31"/>
      <c r="E125" s="31">
        <v>44717.75</v>
      </c>
      <c r="F125" s="31"/>
      <c r="G125" s="31"/>
      <c r="H125" s="31">
        <v>11179.4375</v>
      </c>
      <c r="I125" s="31"/>
      <c r="J125" s="31"/>
      <c r="K125" s="31">
        <v>11179.4375</v>
      </c>
      <c r="L125" s="31"/>
      <c r="M125" s="31"/>
      <c r="N125" s="31">
        <v>11179.4375</v>
      </c>
      <c r="O125" s="31"/>
      <c r="P125" s="31"/>
      <c r="Q125" s="31">
        <v>11179.4375</v>
      </c>
      <c r="R125" s="44"/>
    </row>
    <row r="126" spans="1:18" ht="25.5" x14ac:dyDescent="0.2">
      <c r="A126" s="28">
        <v>120</v>
      </c>
      <c r="B126" s="28" t="s">
        <v>196</v>
      </c>
      <c r="C126" s="45" t="s">
        <v>56</v>
      </c>
      <c r="D126" s="31"/>
      <c r="E126" s="31">
        <v>3000</v>
      </c>
      <c r="F126" s="31"/>
      <c r="G126" s="31"/>
      <c r="H126" s="31">
        <v>750</v>
      </c>
      <c r="I126" s="31"/>
      <c r="J126" s="31"/>
      <c r="K126" s="31">
        <v>750</v>
      </c>
      <c r="L126" s="31"/>
      <c r="M126" s="31"/>
      <c r="N126" s="31">
        <v>750</v>
      </c>
      <c r="O126" s="31"/>
      <c r="P126" s="31"/>
      <c r="Q126" s="31">
        <v>750</v>
      </c>
      <c r="R126" s="44"/>
    </row>
    <row r="127" spans="1:18" x14ac:dyDescent="0.2">
      <c r="A127" s="28">
        <v>121</v>
      </c>
      <c r="B127" s="28" t="s">
        <v>198</v>
      </c>
      <c r="C127" s="45" t="s">
        <v>56</v>
      </c>
      <c r="D127" s="31"/>
      <c r="E127" s="31">
        <v>5000</v>
      </c>
      <c r="F127" s="31"/>
      <c r="G127" s="31"/>
      <c r="H127" s="31">
        <v>1250</v>
      </c>
      <c r="I127" s="31"/>
      <c r="J127" s="31"/>
      <c r="K127" s="31">
        <v>1250</v>
      </c>
      <c r="L127" s="31"/>
      <c r="M127" s="31"/>
      <c r="N127" s="31">
        <v>1250</v>
      </c>
      <c r="O127" s="31"/>
      <c r="P127" s="31"/>
      <c r="Q127" s="31">
        <v>1250</v>
      </c>
      <c r="R127" s="44"/>
    </row>
    <row r="128" spans="1:18" x14ac:dyDescent="0.2">
      <c r="A128" s="28">
        <v>122</v>
      </c>
      <c r="B128" s="28" t="s">
        <v>197</v>
      </c>
      <c r="C128" s="45" t="s">
        <v>56</v>
      </c>
      <c r="D128" s="31"/>
      <c r="E128" s="31">
        <v>5000</v>
      </c>
      <c r="F128" s="31"/>
      <c r="G128" s="31"/>
      <c r="H128" s="31">
        <v>1250</v>
      </c>
      <c r="I128" s="31"/>
      <c r="J128" s="31"/>
      <c r="K128" s="31">
        <v>1250</v>
      </c>
      <c r="L128" s="31"/>
      <c r="M128" s="31"/>
      <c r="N128" s="31">
        <v>1250</v>
      </c>
      <c r="O128" s="31"/>
      <c r="P128" s="31"/>
      <c r="Q128" s="31">
        <v>1250</v>
      </c>
      <c r="R128" s="44"/>
    </row>
    <row r="129" spans="1:18" ht="25.5" x14ac:dyDescent="0.2">
      <c r="A129" s="28">
        <v>123</v>
      </c>
      <c r="B129" s="28" t="s">
        <v>199</v>
      </c>
      <c r="C129" s="45" t="s">
        <v>56</v>
      </c>
      <c r="D129" s="31"/>
      <c r="E129" s="31">
        <v>2000</v>
      </c>
      <c r="F129" s="31"/>
      <c r="G129" s="31"/>
      <c r="H129" s="31">
        <v>500</v>
      </c>
      <c r="I129" s="31"/>
      <c r="J129" s="31"/>
      <c r="K129" s="31">
        <v>500</v>
      </c>
      <c r="L129" s="31"/>
      <c r="M129" s="31"/>
      <c r="N129" s="31">
        <v>500</v>
      </c>
      <c r="O129" s="31"/>
      <c r="P129" s="31"/>
      <c r="Q129" s="31">
        <v>500</v>
      </c>
      <c r="R129" s="44"/>
    </row>
    <row r="130" spans="1:18" x14ac:dyDescent="0.2">
      <c r="A130" s="28">
        <v>124</v>
      </c>
      <c r="B130" s="28" t="s">
        <v>201</v>
      </c>
      <c r="C130" s="45" t="s">
        <v>56</v>
      </c>
      <c r="D130" s="31"/>
      <c r="E130" s="31">
        <v>6000</v>
      </c>
      <c r="F130" s="31"/>
      <c r="G130" s="31"/>
      <c r="H130" s="31">
        <v>1500</v>
      </c>
      <c r="I130" s="31"/>
      <c r="J130" s="31"/>
      <c r="K130" s="31">
        <v>1500</v>
      </c>
      <c r="L130" s="31"/>
      <c r="M130" s="31"/>
      <c r="N130" s="31">
        <v>1500</v>
      </c>
      <c r="O130" s="31"/>
      <c r="P130" s="31"/>
      <c r="Q130" s="31">
        <v>1500</v>
      </c>
      <c r="R130" s="44"/>
    </row>
    <row r="131" spans="1:18" x14ac:dyDescent="0.2">
      <c r="A131" s="28">
        <v>125</v>
      </c>
      <c r="B131" s="28" t="s">
        <v>200</v>
      </c>
      <c r="C131" s="45" t="s">
        <v>56</v>
      </c>
      <c r="D131" s="31"/>
      <c r="E131" s="31">
        <v>3000</v>
      </c>
      <c r="F131" s="31"/>
      <c r="G131" s="31"/>
      <c r="H131" s="31">
        <v>750</v>
      </c>
      <c r="I131" s="31"/>
      <c r="J131" s="31"/>
      <c r="K131" s="31">
        <v>750</v>
      </c>
      <c r="L131" s="31"/>
      <c r="M131" s="31"/>
      <c r="N131" s="31">
        <v>750</v>
      </c>
      <c r="O131" s="31"/>
      <c r="P131" s="31"/>
      <c r="Q131" s="31">
        <v>750</v>
      </c>
      <c r="R131" s="44"/>
    </row>
    <row r="132" spans="1:18" x14ac:dyDescent="0.2">
      <c r="A132" s="28">
        <v>126</v>
      </c>
      <c r="B132" s="28" t="s">
        <v>202</v>
      </c>
      <c r="C132" s="45" t="s">
        <v>56</v>
      </c>
      <c r="D132" s="31"/>
      <c r="E132" s="31">
        <v>3000</v>
      </c>
      <c r="F132" s="31"/>
      <c r="G132" s="31"/>
      <c r="H132" s="31">
        <v>750</v>
      </c>
      <c r="I132" s="31"/>
      <c r="J132" s="31"/>
      <c r="K132" s="31">
        <v>750</v>
      </c>
      <c r="L132" s="31"/>
      <c r="M132" s="31"/>
      <c r="N132" s="31">
        <v>750</v>
      </c>
      <c r="O132" s="31"/>
      <c r="P132" s="31"/>
      <c r="Q132" s="31">
        <v>750</v>
      </c>
      <c r="R132" s="44"/>
    </row>
    <row r="133" spans="1:18" x14ac:dyDescent="0.2">
      <c r="A133" s="28">
        <v>127</v>
      </c>
      <c r="B133" s="28" t="s">
        <v>203</v>
      </c>
      <c r="C133" s="45" t="s">
        <v>56</v>
      </c>
      <c r="D133" s="31"/>
      <c r="E133" s="31">
        <v>6000</v>
      </c>
      <c r="F133" s="31"/>
      <c r="G133" s="31"/>
      <c r="H133" s="31">
        <v>1500</v>
      </c>
      <c r="I133" s="31"/>
      <c r="J133" s="31"/>
      <c r="K133" s="31">
        <v>1500</v>
      </c>
      <c r="L133" s="31"/>
      <c r="M133" s="31"/>
      <c r="N133" s="31">
        <v>1500</v>
      </c>
      <c r="O133" s="31"/>
      <c r="P133" s="31"/>
      <c r="Q133" s="31">
        <v>1500</v>
      </c>
      <c r="R133" s="44"/>
    </row>
    <row r="134" spans="1:18" x14ac:dyDescent="0.2">
      <c r="A134" s="28">
        <v>128</v>
      </c>
      <c r="B134" s="28" t="s">
        <v>204</v>
      </c>
      <c r="C134" s="45" t="s">
        <v>56</v>
      </c>
      <c r="D134" s="31"/>
      <c r="E134" s="31">
        <v>2000</v>
      </c>
      <c r="F134" s="31"/>
      <c r="G134" s="31"/>
      <c r="H134" s="31">
        <v>500</v>
      </c>
      <c r="I134" s="31"/>
      <c r="J134" s="31"/>
      <c r="K134" s="31">
        <v>500</v>
      </c>
      <c r="L134" s="31"/>
      <c r="M134" s="31"/>
      <c r="N134" s="31">
        <v>500</v>
      </c>
      <c r="O134" s="31"/>
      <c r="P134" s="31"/>
      <c r="Q134" s="31">
        <v>500</v>
      </c>
      <c r="R134" s="44"/>
    </row>
    <row r="135" spans="1:18" x14ac:dyDescent="0.2">
      <c r="A135" s="28">
        <v>129</v>
      </c>
      <c r="B135" s="28" t="s">
        <v>205</v>
      </c>
      <c r="C135" s="45" t="s">
        <v>56</v>
      </c>
      <c r="D135" s="31"/>
      <c r="E135" s="31">
        <v>2000</v>
      </c>
      <c r="F135" s="31"/>
      <c r="G135" s="31"/>
      <c r="H135" s="31">
        <v>500</v>
      </c>
      <c r="I135" s="31"/>
      <c r="J135" s="31"/>
      <c r="K135" s="31">
        <v>500</v>
      </c>
      <c r="L135" s="31"/>
      <c r="M135" s="31"/>
      <c r="N135" s="31">
        <v>500</v>
      </c>
      <c r="O135" s="31"/>
      <c r="P135" s="31"/>
      <c r="Q135" s="31">
        <v>500</v>
      </c>
      <c r="R135" s="44"/>
    </row>
    <row r="136" spans="1:18" x14ac:dyDescent="0.2">
      <c r="A136" s="28">
        <v>130</v>
      </c>
      <c r="B136" s="28" t="s">
        <v>206</v>
      </c>
      <c r="C136" s="45" t="s">
        <v>56</v>
      </c>
      <c r="D136" s="31"/>
      <c r="E136" s="31">
        <v>4000</v>
      </c>
      <c r="F136" s="31"/>
      <c r="G136" s="31"/>
      <c r="H136" s="31">
        <v>1000</v>
      </c>
      <c r="I136" s="31"/>
      <c r="J136" s="31"/>
      <c r="K136" s="31">
        <v>1000</v>
      </c>
      <c r="L136" s="31"/>
      <c r="M136" s="31"/>
      <c r="N136" s="31">
        <v>1000</v>
      </c>
      <c r="O136" s="31"/>
      <c r="P136" s="31"/>
      <c r="Q136" s="31">
        <v>1000</v>
      </c>
      <c r="R136" s="44"/>
    </row>
    <row r="137" spans="1:18" x14ac:dyDescent="0.2">
      <c r="A137" s="28">
        <v>131</v>
      </c>
      <c r="B137" s="28" t="s">
        <v>207</v>
      </c>
      <c r="C137" s="45" t="s">
        <v>56</v>
      </c>
      <c r="D137" s="31"/>
      <c r="E137" s="31">
        <v>3000</v>
      </c>
      <c r="F137" s="31"/>
      <c r="G137" s="31"/>
      <c r="H137" s="31">
        <v>750</v>
      </c>
      <c r="I137" s="31"/>
      <c r="J137" s="31"/>
      <c r="K137" s="31">
        <v>750</v>
      </c>
      <c r="L137" s="31"/>
      <c r="M137" s="31"/>
      <c r="N137" s="31">
        <v>750</v>
      </c>
      <c r="O137" s="31"/>
      <c r="P137" s="31"/>
      <c r="Q137" s="31">
        <v>750</v>
      </c>
      <c r="R137" s="44"/>
    </row>
    <row r="138" spans="1:18" x14ac:dyDescent="0.2">
      <c r="A138" s="28">
        <v>132</v>
      </c>
      <c r="B138" s="28" t="s">
        <v>208</v>
      </c>
      <c r="C138" s="45" t="s">
        <v>56</v>
      </c>
      <c r="D138" s="31"/>
      <c r="E138" s="31">
        <v>2000</v>
      </c>
      <c r="F138" s="31"/>
      <c r="G138" s="31"/>
      <c r="H138" s="31">
        <v>500</v>
      </c>
      <c r="I138" s="31"/>
      <c r="J138" s="31"/>
      <c r="K138" s="31">
        <v>500</v>
      </c>
      <c r="L138" s="31"/>
      <c r="M138" s="31"/>
      <c r="N138" s="31">
        <v>500</v>
      </c>
      <c r="O138" s="31"/>
      <c r="P138" s="31"/>
      <c r="Q138" s="31">
        <v>500</v>
      </c>
      <c r="R138" s="44"/>
    </row>
    <row r="139" spans="1:18" x14ac:dyDescent="0.2">
      <c r="A139" s="28">
        <v>133</v>
      </c>
      <c r="B139" s="28" t="s">
        <v>209</v>
      </c>
      <c r="C139" s="45" t="s">
        <v>56</v>
      </c>
      <c r="D139" s="31"/>
      <c r="E139" s="31">
        <v>2000</v>
      </c>
      <c r="F139" s="31"/>
      <c r="G139" s="31"/>
      <c r="H139" s="31">
        <v>500</v>
      </c>
      <c r="I139" s="31"/>
      <c r="J139" s="31"/>
      <c r="K139" s="31">
        <v>500</v>
      </c>
      <c r="L139" s="31"/>
      <c r="M139" s="31"/>
      <c r="N139" s="31">
        <v>500</v>
      </c>
      <c r="O139" s="31"/>
      <c r="P139" s="31"/>
      <c r="Q139" s="31">
        <v>500</v>
      </c>
      <c r="R139" s="44"/>
    </row>
    <row r="140" spans="1:18" x14ac:dyDescent="0.2">
      <c r="A140" s="28">
        <v>134</v>
      </c>
      <c r="B140" s="28" t="s">
        <v>210</v>
      </c>
      <c r="C140" s="45" t="s">
        <v>56</v>
      </c>
      <c r="D140" s="31"/>
      <c r="E140" s="31">
        <v>2000</v>
      </c>
      <c r="F140" s="31"/>
      <c r="G140" s="31"/>
      <c r="H140" s="31">
        <v>500</v>
      </c>
      <c r="I140" s="31"/>
      <c r="J140" s="31"/>
      <c r="K140" s="31">
        <v>500</v>
      </c>
      <c r="L140" s="31"/>
      <c r="M140" s="31"/>
      <c r="N140" s="31">
        <v>500</v>
      </c>
      <c r="O140" s="31"/>
      <c r="P140" s="31"/>
      <c r="Q140" s="31">
        <v>500</v>
      </c>
      <c r="R140" s="44"/>
    </row>
    <row r="141" spans="1:18" s="57" customFormat="1" ht="15.75" x14ac:dyDescent="0.25">
      <c r="A141" s="61"/>
      <c r="B141" s="62" t="s">
        <v>126</v>
      </c>
      <c r="C141" s="62"/>
      <c r="D141" s="63">
        <f>SUM(D5:D140)</f>
        <v>0</v>
      </c>
      <c r="E141" s="63">
        <f>SUM(E5:E140)</f>
        <v>3505927</v>
      </c>
      <c r="F141" s="63">
        <f t="shared" ref="F141:Q141" si="0">SUM(F5:F140)</f>
        <v>28594.333333333336</v>
      </c>
      <c r="G141" s="63">
        <f t="shared" si="0"/>
        <v>43594.333333333336</v>
      </c>
      <c r="H141" s="63">
        <f t="shared" si="0"/>
        <v>838793.08333333326</v>
      </c>
      <c r="I141" s="63">
        <f t="shared" si="0"/>
        <v>28594.333333333336</v>
      </c>
      <c r="J141" s="63">
        <f t="shared" si="0"/>
        <v>48594.333333333336</v>
      </c>
      <c r="K141" s="63">
        <f t="shared" si="0"/>
        <v>824293.08333333326</v>
      </c>
      <c r="L141" s="63">
        <f t="shared" si="0"/>
        <v>28594.333333333336</v>
      </c>
      <c r="M141" s="63">
        <f t="shared" si="0"/>
        <v>27594.333333333336</v>
      </c>
      <c r="N141" s="63">
        <f t="shared" si="0"/>
        <v>796293.08333333326</v>
      </c>
      <c r="O141" s="63">
        <f t="shared" si="0"/>
        <v>28594.333333333336</v>
      </c>
      <c r="P141" s="63">
        <f t="shared" si="0"/>
        <v>28594.333333333336</v>
      </c>
      <c r="Q141" s="63">
        <f t="shared" si="0"/>
        <v>783793.08333333326</v>
      </c>
      <c r="R141" s="44"/>
    </row>
    <row r="142" spans="1:18" x14ac:dyDescent="0.2">
      <c r="A142" s="74" t="s">
        <v>23</v>
      </c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</row>
    <row r="143" spans="1:18" s="43" customFormat="1" x14ac:dyDescent="0.2">
      <c r="A143" s="49" t="s">
        <v>24</v>
      </c>
      <c r="B143" s="49"/>
      <c r="C143" s="37" t="s">
        <v>25</v>
      </c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60"/>
    </row>
    <row r="144" spans="1:18" s="90" customFormat="1" ht="25.5" x14ac:dyDescent="0.2">
      <c r="B144" s="90" t="s">
        <v>29</v>
      </c>
      <c r="C144" s="91" t="s">
        <v>26</v>
      </c>
      <c r="D144" s="92"/>
      <c r="E144" s="92"/>
      <c r="F144" s="92"/>
      <c r="G144" s="92"/>
      <c r="H144" s="92"/>
      <c r="I144" s="92" t="s">
        <v>28</v>
      </c>
      <c r="J144" s="92"/>
      <c r="K144" s="92"/>
      <c r="L144" s="92"/>
      <c r="M144" s="92"/>
      <c r="N144" s="92" t="s">
        <v>27</v>
      </c>
      <c r="O144" s="92"/>
      <c r="P144" s="92"/>
      <c r="Q144" s="92"/>
    </row>
    <row r="145" spans="1:18" s="93" customFormat="1" x14ac:dyDescent="0.2">
      <c r="A145" s="93" t="s">
        <v>66</v>
      </c>
      <c r="C145" s="94"/>
      <c r="D145" s="95"/>
      <c r="F145" s="95"/>
      <c r="G145" s="95"/>
      <c r="H145" s="95" t="s">
        <v>38</v>
      </c>
      <c r="I145" s="95"/>
      <c r="J145" s="95" t="s">
        <v>64</v>
      </c>
      <c r="K145" s="95"/>
      <c r="L145" s="95"/>
      <c r="M145" s="95"/>
      <c r="N145" s="96"/>
      <c r="O145" s="96"/>
      <c r="P145" s="96"/>
      <c r="Q145" s="96"/>
      <c r="R145" s="97"/>
    </row>
    <row r="146" spans="1:18" s="90" customFormat="1" x14ac:dyDescent="0.2">
      <c r="C146" s="98"/>
      <c r="D146" s="92"/>
      <c r="F146" s="92"/>
      <c r="G146" s="92"/>
      <c r="H146" s="92"/>
      <c r="I146" s="92"/>
      <c r="J146" s="92"/>
      <c r="K146" s="92"/>
      <c r="L146" s="92"/>
      <c r="M146" s="92"/>
      <c r="N146" s="99"/>
      <c r="O146" s="99"/>
      <c r="P146" s="99"/>
      <c r="Q146" s="99"/>
    </row>
    <row r="147" spans="1:18" s="90" customFormat="1" x14ac:dyDescent="0.2">
      <c r="C147" s="91"/>
      <c r="D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</row>
    <row r="148" spans="1:18" s="90" customFormat="1" x14ac:dyDescent="0.2">
      <c r="B148" s="100"/>
      <c r="C148" s="91"/>
      <c r="D148" s="92"/>
      <c r="E148" s="101"/>
      <c r="F148" s="92"/>
      <c r="G148" s="92"/>
      <c r="H148" s="92" t="s">
        <v>39</v>
      </c>
      <c r="I148" s="92"/>
      <c r="J148" s="84" t="s">
        <v>233</v>
      </c>
      <c r="K148" s="92"/>
      <c r="L148" s="92"/>
      <c r="M148" s="92"/>
      <c r="N148" s="99"/>
      <c r="O148" s="99"/>
      <c r="P148" s="99"/>
      <c r="Q148" s="99"/>
    </row>
    <row r="149" spans="1:18" x14ac:dyDescent="0.2">
      <c r="B149" s="56"/>
      <c r="N149" s="55"/>
      <c r="O149" s="55"/>
      <c r="P149" s="55"/>
      <c r="Q149" s="55"/>
    </row>
    <row r="150" spans="1:18" x14ac:dyDescent="0.2">
      <c r="B150" s="56"/>
    </row>
    <row r="151" spans="1:18" x14ac:dyDescent="0.2">
      <c r="B151" s="56"/>
      <c r="N151" s="55"/>
      <c r="O151" s="55"/>
      <c r="P151" s="55"/>
      <c r="Q151" s="55"/>
    </row>
    <row r="152" spans="1:18" x14ac:dyDescent="0.2">
      <c r="B152" s="56"/>
      <c r="N152" s="55"/>
      <c r="O152" s="55"/>
      <c r="P152" s="55"/>
      <c r="Q152" s="55"/>
    </row>
    <row r="153" spans="1:18" x14ac:dyDescent="0.2">
      <c r="B153" s="56"/>
    </row>
    <row r="154" spans="1:18" x14ac:dyDescent="0.2">
      <c r="B154" s="56"/>
    </row>
    <row r="155" spans="1:18" x14ac:dyDescent="0.2">
      <c r="B155" s="56"/>
    </row>
    <row r="156" spans="1:18" x14ac:dyDescent="0.2">
      <c r="B156" s="56"/>
    </row>
    <row r="157" spans="1:18" x14ac:dyDescent="0.2">
      <c r="B157" s="56"/>
    </row>
    <row r="158" spans="1:18" x14ac:dyDescent="0.2">
      <c r="B158" s="56"/>
    </row>
    <row r="159" spans="1:18" x14ac:dyDescent="0.2">
      <c r="B159" s="56"/>
    </row>
    <row r="160" spans="1:18" x14ac:dyDescent="0.2">
      <c r="B160" s="56"/>
    </row>
    <row r="161" spans="2:2" x14ac:dyDescent="0.2">
      <c r="B161" s="56"/>
    </row>
    <row r="162" spans="2:2" x14ac:dyDescent="0.2">
      <c r="B162" s="56"/>
    </row>
  </sheetData>
  <mergeCells count="5">
    <mergeCell ref="B1:Q1"/>
    <mergeCell ref="A3:Q3"/>
    <mergeCell ref="A142:Q142"/>
    <mergeCell ref="A68:A70"/>
    <mergeCell ref="C68:C70"/>
  </mergeCells>
  <pageMargins left="0.2" right="0.2" top="0.75" bottom="0.75" header="0.3" footer="0.3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41"/>
  <sheetViews>
    <sheetView showGridLines="0" tabSelected="1" zoomScale="80" zoomScaleNormal="80" workbookViewId="0">
      <selection activeCell="K9" sqref="K9"/>
    </sheetView>
  </sheetViews>
  <sheetFormatPr defaultColWidth="8.7109375" defaultRowHeight="12.75" x14ac:dyDescent="0.2"/>
  <cols>
    <col min="1" max="1" width="4.28515625" style="1" customWidth="1"/>
    <col min="2" max="2" width="43.7109375" style="1" customWidth="1"/>
    <col min="3" max="3" width="13.42578125" style="33" customWidth="1"/>
    <col min="4" max="4" width="10.85546875" style="18" customWidth="1"/>
    <col min="5" max="5" width="13.5703125" style="1" customWidth="1"/>
    <col min="6" max="6" width="7.5703125" style="18" customWidth="1"/>
    <col min="7" max="7" width="7.7109375" style="18" customWidth="1"/>
    <col min="8" max="8" width="12.7109375" style="18" customWidth="1"/>
    <col min="9" max="10" width="7.7109375" style="18" customWidth="1"/>
    <col min="11" max="11" width="13.140625" style="18" customWidth="1"/>
    <col min="12" max="12" width="7.85546875" style="18" customWidth="1"/>
    <col min="13" max="13" width="7.7109375" style="18" customWidth="1"/>
    <col min="14" max="14" width="12.5703125" style="18" customWidth="1"/>
    <col min="15" max="15" width="7.28515625" style="18" customWidth="1"/>
    <col min="16" max="16" width="7" style="18" customWidth="1"/>
    <col min="17" max="17" width="12.42578125" style="18" customWidth="1"/>
    <col min="18" max="18" width="13.140625" style="18" bestFit="1" customWidth="1"/>
    <col min="19" max="16384" width="8.7109375" style="1"/>
  </cols>
  <sheetData>
    <row r="1" spans="1:19" s="41" customFormat="1" ht="20.25" x14ac:dyDescent="0.3">
      <c r="B1" s="70" t="s">
        <v>125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9" s="13" customFormat="1" ht="18.75" x14ac:dyDescent="0.3">
      <c r="A2" s="12" t="s">
        <v>45</v>
      </c>
      <c r="C2" s="42"/>
      <c r="D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9" x14ac:dyDescent="0.2">
      <c r="A3" s="2" t="s">
        <v>31</v>
      </c>
      <c r="B3" s="2"/>
      <c r="C3" s="34"/>
      <c r="D3" s="20"/>
      <c r="E3" s="29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4"/>
    </row>
    <row r="4" spans="1:19" s="9" customFormat="1" ht="25.5" x14ac:dyDescent="0.2">
      <c r="A4" s="52" t="s">
        <v>0</v>
      </c>
      <c r="B4" s="52" t="s">
        <v>42</v>
      </c>
      <c r="C4" s="52" t="s">
        <v>32</v>
      </c>
      <c r="D4" s="16" t="s">
        <v>41</v>
      </c>
      <c r="E4" s="52" t="s">
        <v>238</v>
      </c>
      <c r="F4" s="16" t="s">
        <v>2</v>
      </c>
      <c r="G4" s="16" t="s">
        <v>3</v>
      </c>
      <c r="H4" s="16" t="s">
        <v>4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9</v>
      </c>
      <c r="N4" s="16" t="s">
        <v>10</v>
      </c>
      <c r="O4" s="16" t="s">
        <v>11</v>
      </c>
      <c r="P4" s="16" t="s">
        <v>12</v>
      </c>
      <c r="Q4" s="16" t="s">
        <v>13</v>
      </c>
      <c r="R4" s="16" t="s">
        <v>14</v>
      </c>
    </row>
    <row r="5" spans="1:19" s="9" customFormat="1" x14ac:dyDescent="0.2">
      <c r="A5" s="28">
        <v>1</v>
      </c>
      <c r="B5" s="28" t="s">
        <v>52</v>
      </c>
      <c r="C5" s="35" t="s">
        <v>56</v>
      </c>
      <c r="D5" s="31"/>
      <c r="E5" s="30">
        <v>127487.48</v>
      </c>
      <c r="F5" s="31"/>
      <c r="G5" s="31"/>
      <c r="H5" s="31">
        <v>27235.5</v>
      </c>
      <c r="I5" s="31"/>
      <c r="J5" s="31"/>
      <c r="K5" s="31">
        <v>27235.5</v>
      </c>
      <c r="L5" s="31"/>
      <c r="M5" s="31"/>
      <c r="N5" s="31">
        <v>36508.239999999998</v>
      </c>
      <c r="O5" s="31"/>
      <c r="P5" s="31"/>
      <c r="Q5" s="31">
        <v>36508.239999999998</v>
      </c>
      <c r="R5" s="31">
        <f>SUM(F5:Q5)</f>
        <v>127487.47999999998</v>
      </c>
    </row>
    <row r="6" spans="1:19" s="9" customFormat="1" ht="25.5" x14ac:dyDescent="0.2">
      <c r="A6" s="28">
        <v>2</v>
      </c>
      <c r="B6" s="28" t="s">
        <v>53</v>
      </c>
      <c r="C6" s="35" t="s">
        <v>56</v>
      </c>
      <c r="D6" s="31"/>
      <c r="E6" s="30">
        <f>322623.13-19000</f>
        <v>303623.13</v>
      </c>
      <c r="F6" s="31"/>
      <c r="G6" s="31"/>
      <c r="H6" s="31">
        <v>75905.782500000001</v>
      </c>
      <c r="I6" s="31"/>
      <c r="J6" s="31"/>
      <c r="K6" s="31">
        <v>75905.782500000001</v>
      </c>
      <c r="L6" s="31"/>
      <c r="M6" s="31"/>
      <c r="N6" s="31">
        <v>75905.782500000001</v>
      </c>
      <c r="O6" s="31"/>
      <c r="P6" s="31"/>
      <c r="Q6" s="31">
        <v>75905.782500000001</v>
      </c>
      <c r="R6" s="31">
        <f t="shared" ref="R6:R19" si="0">SUM(F6:Q6)</f>
        <v>303623.13</v>
      </c>
    </row>
    <row r="7" spans="1:19" s="9" customFormat="1" ht="25.5" x14ac:dyDescent="0.2">
      <c r="A7" s="28">
        <v>3</v>
      </c>
      <c r="B7" s="28" t="s">
        <v>54</v>
      </c>
      <c r="C7" s="35" t="s">
        <v>56</v>
      </c>
      <c r="D7" s="31"/>
      <c r="E7" s="30">
        <v>95590.26</v>
      </c>
      <c r="F7" s="31"/>
      <c r="G7" s="31"/>
      <c r="H7" s="31">
        <v>23897.564999999999</v>
      </c>
      <c r="I7" s="31"/>
      <c r="J7" s="31"/>
      <c r="K7" s="31">
        <v>23897.564999999999</v>
      </c>
      <c r="L7" s="31"/>
      <c r="M7" s="31"/>
      <c r="N7" s="31">
        <v>23897.564999999999</v>
      </c>
      <c r="O7" s="31"/>
      <c r="P7" s="31"/>
      <c r="Q7" s="31">
        <v>23897.564999999999</v>
      </c>
      <c r="R7" s="31">
        <f t="shared" si="0"/>
        <v>95590.26</v>
      </c>
    </row>
    <row r="8" spans="1:19" s="9" customFormat="1" ht="25.5" customHeight="1" x14ac:dyDescent="0.2">
      <c r="A8" s="28">
        <v>4</v>
      </c>
      <c r="B8" s="28" t="s">
        <v>55</v>
      </c>
      <c r="C8" s="35" t="s">
        <v>62</v>
      </c>
      <c r="D8" s="31"/>
      <c r="E8" s="30">
        <v>308427</v>
      </c>
      <c r="F8" s="31"/>
      <c r="G8" s="31"/>
      <c r="H8" s="31">
        <v>77106.75</v>
      </c>
      <c r="I8" s="31"/>
      <c r="J8" s="31"/>
      <c r="K8" s="31">
        <v>77106.75</v>
      </c>
      <c r="L8" s="31"/>
      <c r="M8" s="31"/>
      <c r="N8" s="31">
        <v>77106.75</v>
      </c>
      <c r="O8" s="31"/>
      <c r="P8" s="31"/>
      <c r="Q8" s="31">
        <v>77106.75</v>
      </c>
      <c r="R8" s="31">
        <f>SUM(F8:Q8)</f>
        <v>308427</v>
      </c>
    </row>
    <row r="9" spans="1:19" s="9" customFormat="1" ht="51" x14ac:dyDescent="0.2">
      <c r="A9" s="28">
        <v>5</v>
      </c>
      <c r="B9" s="28" t="s">
        <v>68</v>
      </c>
      <c r="C9" s="35" t="s">
        <v>63</v>
      </c>
      <c r="D9" s="31"/>
      <c r="E9" s="30">
        <v>178203.2</v>
      </c>
      <c r="F9" s="31"/>
      <c r="G9" s="31"/>
      <c r="H9" s="31">
        <v>44550.8</v>
      </c>
      <c r="I9" s="31"/>
      <c r="J9" s="31"/>
      <c r="K9" s="31">
        <v>44550.8</v>
      </c>
      <c r="L9" s="31"/>
      <c r="M9" s="31"/>
      <c r="N9" s="31">
        <v>44550.8</v>
      </c>
      <c r="O9" s="31"/>
      <c r="P9" s="31"/>
      <c r="Q9" s="31">
        <v>44550.8</v>
      </c>
      <c r="R9" s="31">
        <f t="shared" si="0"/>
        <v>178203.2</v>
      </c>
    </row>
    <row r="10" spans="1:19" s="9" customFormat="1" ht="25.5" x14ac:dyDescent="0.2">
      <c r="A10" s="28">
        <v>6</v>
      </c>
      <c r="B10" s="28" t="s">
        <v>236</v>
      </c>
      <c r="C10" s="35" t="s">
        <v>56</v>
      </c>
      <c r="D10" s="31"/>
      <c r="E10" s="30">
        <v>224209.5</v>
      </c>
      <c r="F10" s="31"/>
      <c r="G10" s="31"/>
      <c r="H10" s="31">
        <v>56052.375</v>
      </c>
      <c r="I10" s="31"/>
      <c r="J10" s="31"/>
      <c r="K10" s="31">
        <v>56052.375</v>
      </c>
      <c r="L10" s="31"/>
      <c r="M10" s="31"/>
      <c r="N10" s="31">
        <v>56052.375</v>
      </c>
      <c r="O10" s="31"/>
      <c r="P10" s="31"/>
      <c r="Q10" s="31">
        <v>56052.375</v>
      </c>
      <c r="R10" s="31">
        <f t="shared" si="0"/>
        <v>224209.5</v>
      </c>
    </row>
    <row r="11" spans="1:19" s="9" customFormat="1" x14ac:dyDescent="0.2">
      <c r="A11" s="28">
        <v>7</v>
      </c>
      <c r="B11" s="28" t="s">
        <v>57</v>
      </c>
      <c r="C11" s="35" t="s">
        <v>50</v>
      </c>
      <c r="D11" s="31"/>
      <c r="E11" s="30">
        <v>38841.11</v>
      </c>
      <c r="F11" s="31"/>
      <c r="G11" s="31"/>
      <c r="H11" s="31"/>
      <c r="I11" s="31"/>
      <c r="J11" s="31"/>
      <c r="K11" s="30">
        <v>38841.11</v>
      </c>
      <c r="L11" s="31"/>
      <c r="M11" s="31"/>
      <c r="N11" s="31"/>
      <c r="O11" s="31"/>
      <c r="P11" s="31"/>
      <c r="Q11" s="31"/>
      <c r="R11" s="31">
        <f t="shared" si="0"/>
        <v>38841.11</v>
      </c>
    </row>
    <row r="12" spans="1:19" s="9" customFormat="1" ht="25.5" x14ac:dyDescent="0.2">
      <c r="A12" s="28">
        <v>8</v>
      </c>
      <c r="B12" s="28" t="s">
        <v>58</v>
      </c>
      <c r="C12" s="35" t="s">
        <v>56</v>
      </c>
      <c r="D12" s="31"/>
      <c r="E12" s="30">
        <v>198712</v>
      </c>
      <c r="F12" s="31"/>
      <c r="G12" s="31"/>
      <c r="H12" s="31">
        <v>49678</v>
      </c>
      <c r="I12" s="31"/>
      <c r="J12" s="31"/>
      <c r="K12" s="31">
        <v>49678</v>
      </c>
      <c r="L12" s="31"/>
      <c r="M12" s="31"/>
      <c r="N12" s="31">
        <v>49678</v>
      </c>
      <c r="O12" s="31"/>
      <c r="P12" s="31"/>
      <c r="Q12" s="31">
        <v>49678</v>
      </c>
      <c r="R12" s="31">
        <f t="shared" si="0"/>
        <v>198712</v>
      </c>
    </row>
    <row r="13" spans="1:19" s="9" customFormat="1" x14ac:dyDescent="0.2">
      <c r="A13" s="28">
        <v>9</v>
      </c>
      <c r="B13" s="28" t="s">
        <v>237</v>
      </c>
      <c r="C13" s="35" t="s">
        <v>56</v>
      </c>
      <c r="D13" s="31"/>
      <c r="E13" s="30">
        <v>1090000</v>
      </c>
      <c r="F13" s="31"/>
      <c r="G13" s="31"/>
      <c r="H13" s="31">
        <v>272500</v>
      </c>
      <c r="I13" s="31"/>
      <c r="J13" s="31"/>
      <c r="K13" s="31">
        <v>272500</v>
      </c>
      <c r="L13" s="31"/>
      <c r="M13" s="31"/>
      <c r="N13" s="31">
        <v>272500</v>
      </c>
      <c r="O13" s="31"/>
      <c r="P13" s="31"/>
      <c r="Q13" s="31">
        <v>272500</v>
      </c>
      <c r="R13" s="31">
        <f t="shared" si="0"/>
        <v>1090000</v>
      </c>
    </row>
    <row r="14" spans="1:19" s="9" customFormat="1" ht="38.25" x14ac:dyDescent="0.2">
      <c r="A14" s="28">
        <v>10</v>
      </c>
      <c r="B14" s="28" t="s">
        <v>59</v>
      </c>
      <c r="C14" s="35" t="s">
        <v>50</v>
      </c>
      <c r="D14" s="31"/>
      <c r="E14" s="30">
        <v>297877.21000000002</v>
      </c>
      <c r="F14" s="31"/>
      <c r="G14" s="31"/>
      <c r="H14" s="31">
        <v>11700</v>
      </c>
      <c r="I14" s="31"/>
      <c r="J14" s="31"/>
      <c r="K14" s="31">
        <v>11700</v>
      </c>
      <c r="L14" s="31"/>
      <c r="M14" s="31"/>
      <c r="N14" s="31">
        <v>137238.60999999999</v>
      </c>
      <c r="O14" s="31"/>
      <c r="P14" s="31"/>
      <c r="Q14" s="31">
        <v>137238.6</v>
      </c>
      <c r="R14" s="31">
        <f t="shared" si="0"/>
        <v>297877.20999999996</v>
      </c>
    </row>
    <row r="15" spans="1:19" s="9" customFormat="1" ht="63.75" x14ac:dyDescent="0.2">
      <c r="A15" s="28">
        <v>11</v>
      </c>
      <c r="B15" s="28" t="s">
        <v>60</v>
      </c>
      <c r="C15" s="35" t="s">
        <v>50</v>
      </c>
      <c r="D15" s="31"/>
      <c r="E15" s="30">
        <v>293209.43</v>
      </c>
      <c r="F15" s="31"/>
      <c r="G15" s="31"/>
      <c r="H15" s="31">
        <v>26127.200000000001</v>
      </c>
      <c r="I15" s="31"/>
      <c r="J15" s="31"/>
      <c r="K15" s="31">
        <v>26127.200000000001</v>
      </c>
      <c r="L15" s="31"/>
      <c r="M15" s="31"/>
      <c r="N15" s="31">
        <v>120477.52</v>
      </c>
      <c r="O15" s="31"/>
      <c r="P15" s="31"/>
      <c r="Q15" s="31">
        <v>120477.51</v>
      </c>
      <c r="R15" s="31">
        <f t="shared" si="0"/>
        <v>293209.43</v>
      </c>
    </row>
    <row r="16" spans="1:19" s="9" customFormat="1" ht="38.25" x14ac:dyDescent="0.2">
      <c r="A16" s="28">
        <v>12</v>
      </c>
      <c r="B16" s="28" t="s">
        <v>67</v>
      </c>
      <c r="C16" s="35" t="s">
        <v>50</v>
      </c>
      <c r="D16" s="31"/>
      <c r="E16" s="30">
        <v>62226.16</v>
      </c>
      <c r="F16" s="31"/>
      <c r="G16" s="31"/>
      <c r="H16" s="31">
        <v>15556.54</v>
      </c>
      <c r="I16" s="31"/>
      <c r="J16" s="31"/>
      <c r="K16" s="31">
        <v>15556.54</v>
      </c>
      <c r="L16" s="31"/>
      <c r="M16" s="31"/>
      <c r="N16" s="31">
        <v>15556.54</v>
      </c>
      <c r="O16" s="31"/>
      <c r="P16" s="31"/>
      <c r="Q16" s="31">
        <v>15556.54</v>
      </c>
      <c r="R16" s="31">
        <f t="shared" si="0"/>
        <v>62226.16</v>
      </c>
    </row>
    <row r="17" spans="1:19" s="9" customFormat="1" x14ac:dyDescent="0.2">
      <c r="A17" s="28">
        <v>13</v>
      </c>
      <c r="B17" s="28" t="s">
        <v>235</v>
      </c>
      <c r="C17" s="35" t="s">
        <v>50</v>
      </c>
      <c r="D17" s="31"/>
      <c r="E17" s="30">
        <f>1419790-10000</f>
        <v>1409790</v>
      </c>
      <c r="F17" s="31"/>
      <c r="G17" s="31"/>
      <c r="H17" s="31">
        <v>352447.5</v>
      </c>
      <c r="I17" s="31"/>
      <c r="J17" s="31"/>
      <c r="K17" s="31">
        <v>352447.5</v>
      </c>
      <c r="L17" s="31"/>
      <c r="M17" s="31"/>
      <c r="N17" s="31">
        <v>352447.5</v>
      </c>
      <c r="O17" s="31"/>
      <c r="P17" s="31"/>
      <c r="Q17" s="31">
        <v>352447.5</v>
      </c>
      <c r="R17" s="31">
        <f t="shared" si="0"/>
        <v>1409790</v>
      </c>
    </row>
    <row r="18" spans="1:19" s="9" customFormat="1" ht="38.25" x14ac:dyDescent="0.2">
      <c r="A18" s="28">
        <v>14</v>
      </c>
      <c r="B18" s="28" t="s">
        <v>234</v>
      </c>
      <c r="C18" s="35" t="s">
        <v>50</v>
      </c>
      <c r="D18" s="31"/>
      <c r="E18" s="30">
        <f>280000-10000</f>
        <v>270000</v>
      </c>
      <c r="F18" s="31"/>
      <c r="G18" s="31"/>
      <c r="H18" s="31"/>
      <c r="I18" s="31"/>
      <c r="J18" s="31"/>
      <c r="K18" s="31">
        <v>135000</v>
      </c>
      <c r="L18" s="31"/>
      <c r="M18" s="31"/>
      <c r="N18" s="31"/>
      <c r="O18" s="31"/>
      <c r="P18" s="31"/>
      <c r="Q18" s="31">
        <v>135000</v>
      </c>
      <c r="R18" s="31">
        <f t="shared" si="0"/>
        <v>270000</v>
      </c>
    </row>
    <row r="19" spans="1:19" s="9" customFormat="1" ht="51" x14ac:dyDescent="0.2">
      <c r="A19" s="28">
        <v>15</v>
      </c>
      <c r="B19" s="28" t="s">
        <v>61</v>
      </c>
      <c r="C19" s="35" t="s">
        <v>56</v>
      </c>
      <c r="D19" s="31"/>
      <c r="E19" s="30">
        <f>442511.21-10000-403.69</f>
        <v>432107.52000000002</v>
      </c>
      <c r="F19" s="31"/>
      <c r="G19" s="31"/>
      <c r="H19" s="31">
        <v>108026.88</v>
      </c>
      <c r="I19" s="31"/>
      <c r="J19" s="31"/>
      <c r="K19" s="31">
        <v>108026.88</v>
      </c>
      <c r="L19" s="31"/>
      <c r="M19" s="31"/>
      <c r="N19" s="31">
        <v>108026.88</v>
      </c>
      <c r="O19" s="31"/>
      <c r="P19" s="31"/>
      <c r="Q19" s="31">
        <v>108026.88</v>
      </c>
      <c r="R19" s="31">
        <f t="shared" si="0"/>
        <v>432107.52000000002</v>
      </c>
    </row>
    <row r="20" spans="1:19" s="11" customFormat="1" ht="14.25" x14ac:dyDescent="0.2">
      <c r="A20" s="81" t="s">
        <v>14</v>
      </c>
      <c r="B20" s="82"/>
      <c r="C20" s="36"/>
      <c r="D20" s="39">
        <f>SUM(D5:D19)</f>
        <v>0</v>
      </c>
      <c r="E20" s="32">
        <f>SUM(E5:E19)</f>
        <v>5330304</v>
      </c>
      <c r="F20" s="31"/>
      <c r="G20" s="32">
        <f>SUM(G5:G19)</f>
        <v>0</v>
      </c>
      <c r="H20" s="32">
        <f>SUM(H5:H19)</f>
        <v>1140784.8925000001</v>
      </c>
      <c r="I20" s="32">
        <f>SUM(I5:I19)</f>
        <v>0</v>
      </c>
      <c r="J20" s="32">
        <f>SUM(J5:J19)</f>
        <v>0</v>
      </c>
      <c r="K20" s="32">
        <f>SUM(K5:K19)</f>
        <v>1314626.0024999999</v>
      </c>
      <c r="L20" s="32">
        <f>SUM(L5:L19)</f>
        <v>0</v>
      </c>
      <c r="M20" s="32">
        <f>SUM(M5:M19)</f>
        <v>0</v>
      </c>
      <c r="N20" s="32">
        <f>SUM(N5:N19)</f>
        <v>1369946.5625</v>
      </c>
      <c r="O20" s="32">
        <f>SUM(O5:O19)</f>
        <v>0</v>
      </c>
      <c r="P20" s="32">
        <f>SUM(P5:P19)</f>
        <v>0</v>
      </c>
      <c r="Q20" s="32">
        <f t="shared" ref="Q20" si="1">SUM(Q5:Q19)</f>
        <v>1504946.5425</v>
      </c>
      <c r="R20" s="32">
        <f>SUM(F20:Q20)</f>
        <v>5330304</v>
      </c>
    </row>
    <row r="21" spans="1:19" x14ac:dyDescent="0.2">
      <c r="A21" s="1" t="s">
        <v>43</v>
      </c>
      <c r="E21" s="102"/>
    </row>
    <row r="22" spans="1:19" x14ac:dyDescent="0.2">
      <c r="A22" s="2" t="s">
        <v>24</v>
      </c>
      <c r="B22" s="2"/>
      <c r="C22" s="37" t="s">
        <v>25</v>
      </c>
      <c r="D22" s="20"/>
      <c r="E22" s="29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4"/>
    </row>
    <row r="23" spans="1:19" s="85" customFormat="1" x14ac:dyDescent="0.2">
      <c r="B23" s="85" t="s">
        <v>29</v>
      </c>
      <c r="C23" s="103" t="s">
        <v>26</v>
      </c>
      <c r="D23" s="84"/>
      <c r="F23" s="84"/>
      <c r="G23" s="84"/>
      <c r="H23" s="84"/>
      <c r="I23" s="84" t="s">
        <v>28</v>
      </c>
      <c r="J23" s="84"/>
      <c r="K23" s="84"/>
      <c r="L23" s="84"/>
      <c r="M23" s="84"/>
      <c r="N23" s="84" t="s">
        <v>27</v>
      </c>
      <c r="O23" s="84"/>
      <c r="P23" s="84"/>
      <c r="Q23" s="84"/>
      <c r="R23" s="84"/>
    </row>
    <row r="24" spans="1:19" s="85" customFormat="1" x14ac:dyDescent="0.2">
      <c r="A24" s="85" t="s">
        <v>65</v>
      </c>
      <c r="C24" s="94"/>
      <c r="D24" s="84"/>
      <c r="F24" s="84"/>
      <c r="G24" s="84"/>
      <c r="H24" s="84" t="s">
        <v>38</v>
      </c>
      <c r="I24" s="84"/>
      <c r="J24" s="84" t="s">
        <v>64</v>
      </c>
      <c r="K24" s="84"/>
      <c r="L24" s="84"/>
      <c r="M24" s="84"/>
      <c r="N24" s="104"/>
      <c r="O24" s="104"/>
      <c r="P24" s="104"/>
      <c r="Q24" s="104"/>
      <c r="R24" s="104"/>
    </row>
    <row r="25" spans="1:19" s="85" customFormat="1" x14ac:dyDescent="0.2">
      <c r="C25" s="94"/>
      <c r="D25" s="84"/>
      <c r="F25" s="84"/>
      <c r="G25" s="84"/>
      <c r="H25" s="84"/>
      <c r="I25" s="84"/>
      <c r="J25" s="84"/>
      <c r="K25" s="84"/>
      <c r="L25" s="84"/>
      <c r="M25" s="84"/>
      <c r="N25" s="104"/>
      <c r="O25" s="104"/>
      <c r="P25" s="104"/>
      <c r="Q25" s="104"/>
      <c r="R25" s="104"/>
    </row>
    <row r="26" spans="1:19" s="85" customFormat="1" x14ac:dyDescent="0.2">
      <c r="C26" s="103"/>
      <c r="D26" s="84"/>
      <c r="F26" s="84"/>
      <c r="G26" s="84"/>
      <c r="H26" s="84"/>
      <c r="I26" s="84"/>
      <c r="J26" s="84"/>
      <c r="K26" s="84"/>
      <c r="L26" s="84"/>
      <c r="M26" s="84"/>
      <c r="N26" s="104"/>
      <c r="O26" s="104"/>
      <c r="P26" s="104"/>
      <c r="Q26" s="104"/>
      <c r="R26" s="104"/>
    </row>
    <row r="27" spans="1:19" s="85" customFormat="1" x14ac:dyDescent="0.2">
      <c r="C27" s="103"/>
      <c r="D27" s="84"/>
      <c r="F27" s="84"/>
      <c r="G27" s="84"/>
      <c r="H27" s="92"/>
      <c r="I27" s="92"/>
      <c r="J27" s="92"/>
      <c r="K27" s="92"/>
      <c r="L27" s="92"/>
      <c r="M27" s="84"/>
      <c r="N27" s="84"/>
      <c r="O27" s="84"/>
      <c r="P27" s="84"/>
      <c r="Q27" s="84"/>
      <c r="R27" s="84"/>
    </row>
    <row r="28" spans="1:19" s="85" customFormat="1" ht="25.5" x14ac:dyDescent="0.2">
      <c r="C28" s="103"/>
      <c r="D28" s="84"/>
      <c r="F28" s="84"/>
      <c r="G28" s="84"/>
      <c r="H28" s="92" t="s">
        <v>39</v>
      </c>
      <c r="I28" s="92"/>
      <c r="J28" s="84" t="s">
        <v>233</v>
      </c>
      <c r="K28" s="92"/>
      <c r="L28" s="92"/>
      <c r="M28" s="84"/>
      <c r="N28" s="104"/>
      <c r="O28" s="104"/>
      <c r="P28" s="104"/>
      <c r="Q28" s="104"/>
      <c r="R28" s="104"/>
    </row>
    <row r="29" spans="1:19" s="85" customFormat="1" x14ac:dyDescent="0.2">
      <c r="C29" s="103"/>
      <c r="D29" s="84"/>
      <c r="F29" s="84"/>
      <c r="G29" s="84"/>
      <c r="H29" s="54"/>
      <c r="I29" s="54"/>
      <c r="J29" s="54"/>
      <c r="K29" s="54"/>
      <c r="L29" s="54"/>
      <c r="M29" s="84"/>
      <c r="N29" s="104"/>
      <c r="O29" s="104"/>
      <c r="P29" s="104"/>
      <c r="Q29" s="104"/>
      <c r="R29" s="104"/>
    </row>
    <row r="30" spans="1:19" s="85" customFormat="1" x14ac:dyDescent="0.2">
      <c r="C30" s="103"/>
      <c r="D30" s="84"/>
      <c r="F30" s="84"/>
      <c r="G30" s="84"/>
      <c r="H30" s="54"/>
      <c r="I30" s="54"/>
      <c r="J30" s="54"/>
      <c r="K30" s="54"/>
      <c r="L30" s="54"/>
      <c r="M30" s="84"/>
      <c r="N30" s="84"/>
      <c r="O30" s="84"/>
      <c r="P30" s="84"/>
      <c r="Q30" s="84"/>
      <c r="R30" s="84"/>
    </row>
    <row r="31" spans="1:19" s="85" customFormat="1" x14ac:dyDescent="0.2">
      <c r="C31" s="103"/>
      <c r="D31" s="84"/>
      <c r="F31" s="84"/>
      <c r="G31" s="84"/>
      <c r="H31" s="54"/>
      <c r="I31" s="54"/>
      <c r="J31" s="54"/>
      <c r="K31" s="54"/>
      <c r="L31" s="54"/>
      <c r="M31" s="84"/>
      <c r="N31" s="84"/>
      <c r="O31" s="84"/>
      <c r="P31" s="84"/>
      <c r="Q31" s="84"/>
      <c r="R31" s="84"/>
    </row>
    <row r="32" spans="1:19" s="85" customFormat="1" x14ac:dyDescent="0.2">
      <c r="C32" s="103"/>
      <c r="D32" s="84"/>
      <c r="F32" s="84"/>
      <c r="G32" s="84"/>
      <c r="H32" s="54"/>
      <c r="I32" s="54"/>
      <c r="J32" s="54"/>
      <c r="K32" s="54"/>
      <c r="L32" s="54"/>
      <c r="M32" s="84"/>
      <c r="N32" s="84"/>
      <c r="O32" s="84"/>
      <c r="P32" s="84"/>
      <c r="Q32" s="84"/>
      <c r="R32" s="84"/>
    </row>
    <row r="33" spans="3:18" s="85" customFormat="1" x14ac:dyDescent="0.2">
      <c r="C33" s="103"/>
      <c r="D33" s="84"/>
      <c r="F33" s="84"/>
      <c r="G33" s="84"/>
      <c r="H33" s="54"/>
      <c r="I33" s="54"/>
      <c r="J33" s="54"/>
      <c r="K33" s="54"/>
      <c r="L33" s="54"/>
      <c r="M33" s="84"/>
      <c r="N33" s="84"/>
      <c r="O33" s="84"/>
      <c r="P33" s="84"/>
      <c r="Q33" s="84"/>
      <c r="R33" s="84"/>
    </row>
    <row r="34" spans="3:18" s="85" customFormat="1" x14ac:dyDescent="0.2">
      <c r="C34" s="103"/>
      <c r="D34" s="84"/>
      <c r="F34" s="84"/>
      <c r="G34" s="84"/>
      <c r="H34" s="54"/>
      <c r="I34" s="54"/>
      <c r="J34" s="54"/>
      <c r="K34" s="54"/>
      <c r="L34" s="54"/>
      <c r="M34" s="84"/>
      <c r="N34" s="84"/>
      <c r="O34" s="84"/>
      <c r="P34" s="84"/>
      <c r="Q34" s="84"/>
      <c r="R34" s="84"/>
    </row>
    <row r="35" spans="3:18" s="85" customFormat="1" x14ac:dyDescent="0.2">
      <c r="C35" s="103"/>
      <c r="D35" s="84"/>
      <c r="F35" s="84"/>
      <c r="G35" s="84"/>
      <c r="H35" s="54"/>
      <c r="I35" s="54"/>
      <c r="J35" s="54"/>
      <c r="K35" s="54"/>
      <c r="L35" s="54"/>
      <c r="M35" s="84"/>
      <c r="N35" s="84"/>
      <c r="O35" s="84"/>
      <c r="P35" s="84"/>
      <c r="Q35" s="84"/>
      <c r="R35" s="84"/>
    </row>
    <row r="36" spans="3:18" s="85" customFormat="1" x14ac:dyDescent="0.2">
      <c r="C36" s="103"/>
      <c r="D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3:18" s="85" customFormat="1" x14ac:dyDescent="0.2">
      <c r="C37" s="103"/>
      <c r="D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</row>
    <row r="38" spans="3:18" s="85" customFormat="1" x14ac:dyDescent="0.2">
      <c r="C38" s="103"/>
      <c r="D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</row>
    <row r="39" spans="3:18" s="85" customFormat="1" x14ac:dyDescent="0.2">
      <c r="C39" s="103"/>
      <c r="D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</row>
    <row r="40" spans="3:18" s="85" customFormat="1" x14ac:dyDescent="0.2">
      <c r="C40" s="103"/>
      <c r="D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</row>
    <row r="41" spans="3:18" s="85" customFormat="1" x14ac:dyDescent="0.2">
      <c r="C41" s="103"/>
      <c r="D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</row>
  </sheetData>
  <mergeCells count="2">
    <mergeCell ref="A20:B20"/>
    <mergeCell ref="B1:R1"/>
  </mergeCells>
  <pageMargins left="0" right="0" top="0.75" bottom="0.25" header="0.3" footer="0.3"/>
  <pageSetup paperSize="9" scale="50" orientation="landscape" r:id="rId1"/>
  <ignoredErrors>
    <ignoredError sqref="R19 R5:R9 R11 R14:R16 R10 R12:R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Summary</vt:lpstr>
      <vt:lpstr>G&amp;S</vt:lpstr>
      <vt:lpstr>CAPEX</vt:lpstr>
      <vt:lpstr>Summary!Print_Area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COURAGE BEDZO</dc:creator>
  <cp:lastModifiedBy>Budget Unit - AyDA</cp:lastModifiedBy>
  <cp:lastPrinted>2019-07-15T17:02:12Z</cp:lastPrinted>
  <dcterms:created xsi:type="dcterms:W3CDTF">2019-01-04T17:40:42Z</dcterms:created>
  <dcterms:modified xsi:type="dcterms:W3CDTF">2022-06-17T18:02:04Z</dcterms:modified>
</cp:coreProperties>
</file>